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icherungen\Sicherung Business\Arbeit Online\LB - Geldanlagen-Motivation-Erfolg\Checklisten &amp; Formulare\Geldanlagen\"/>
    </mc:Choice>
  </mc:AlternateContent>
  <xr:revisionPtr revIDLastSave="0" documentId="13_ncr:1_{E5B5F443-3A78-46FD-A107-FFAA55C842C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Geldanlagen-Rechn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9" i="1" l="1"/>
  <c r="P11" i="1" s="1"/>
  <c r="N12" i="1"/>
  <c r="N13" i="1" s="1"/>
  <c r="D11" i="1"/>
  <c r="K9" i="1"/>
  <c r="K7" i="1"/>
  <c r="C12" i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O11" i="1"/>
  <c r="O12" i="1" l="1"/>
  <c r="D12" i="1"/>
  <c r="F11" i="1"/>
  <c r="F12" i="1" s="1"/>
  <c r="O13" i="1"/>
  <c r="N14" i="1"/>
  <c r="D13" i="1"/>
  <c r="G11" i="1"/>
  <c r="G12" i="1" s="1"/>
  <c r="P12" i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O14" i="1" l="1"/>
  <c r="N15" i="1"/>
  <c r="F13" i="1"/>
  <c r="D14" i="1"/>
  <c r="G13" i="1"/>
  <c r="F14" i="1" l="1"/>
  <c r="G14" i="1"/>
  <c r="D15" i="1"/>
  <c r="O15" i="1"/>
  <c r="N16" i="1"/>
  <c r="G15" i="1" l="1"/>
  <c r="F15" i="1"/>
  <c r="D16" i="1"/>
  <c r="O16" i="1"/>
  <c r="N17" i="1"/>
  <c r="O17" i="1" l="1"/>
  <c r="N18" i="1"/>
  <c r="G16" i="1"/>
  <c r="F16" i="1"/>
  <c r="D17" i="1"/>
  <c r="O18" i="1" l="1"/>
  <c r="N19" i="1"/>
  <c r="G17" i="1"/>
  <c r="F17" i="1"/>
  <c r="D18" i="1"/>
  <c r="D19" i="1" l="1"/>
  <c r="G18" i="1"/>
  <c r="F18" i="1"/>
  <c r="N20" i="1"/>
  <c r="O19" i="1"/>
  <c r="O20" i="1" l="1"/>
  <c r="N21" i="1"/>
  <c r="D20" i="1"/>
  <c r="G19" i="1"/>
  <c r="F19" i="1"/>
  <c r="D21" i="1" l="1"/>
  <c r="G20" i="1"/>
  <c r="F20" i="1"/>
  <c r="O21" i="1"/>
  <c r="N22" i="1"/>
  <c r="N23" i="1" l="1"/>
  <c r="O22" i="1"/>
  <c r="D22" i="1"/>
  <c r="G21" i="1"/>
  <c r="F21" i="1"/>
  <c r="D23" i="1" l="1"/>
  <c r="F22" i="1"/>
  <c r="G22" i="1"/>
  <c r="N24" i="1"/>
  <c r="O23" i="1"/>
  <c r="N25" i="1" l="1"/>
  <c r="O24" i="1"/>
  <c r="D24" i="1"/>
  <c r="F23" i="1"/>
  <c r="G23" i="1"/>
  <c r="D25" i="1" l="1"/>
  <c r="G24" i="1"/>
  <c r="F24" i="1"/>
  <c r="N26" i="1"/>
  <c r="O25" i="1"/>
  <c r="N27" i="1" l="1"/>
  <c r="O26" i="1"/>
  <c r="D26" i="1"/>
  <c r="G25" i="1"/>
  <c r="F25" i="1"/>
  <c r="D27" i="1" l="1"/>
  <c r="G26" i="1"/>
  <c r="F26" i="1"/>
  <c r="N28" i="1"/>
  <c r="O27" i="1"/>
  <c r="O28" i="1" l="1"/>
  <c r="N29" i="1"/>
  <c r="D28" i="1"/>
  <c r="G27" i="1"/>
  <c r="F27" i="1"/>
  <c r="O29" i="1" l="1"/>
  <c r="N30" i="1"/>
  <c r="F28" i="1"/>
  <c r="D29" i="1"/>
  <c r="G28" i="1"/>
  <c r="F29" i="1" l="1"/>
  <c r="G29" i="1"/>
  <c r="D30" i="1"/>
  <c r="O30" i="1"/>
  <c r="N31" i="1"/>
  <c r="O31" i="1" l="1"/>
  <c r="N32" i="1"/>
  <c r="F30" i="1"/>
  <c r="G30" i="1"/>
  <c r="D31" i="1"/>
  <c r="O32" i="1" l="1"/>
  <c r="N33" i="1"/>
  <c r="G31" i="1"/>
  <c r="F31" i="1"/>
  <c r="D32" i="1"/>
  <c r="O33" i="1" l="1"/>
  <c r="N34" i="1"/>
  <c r="G32" i="1"/>
  <c r="F32" i="1"/>
  <c r="D33" i="1"/>
  <c r="G33" i="1" l="1"/>
  <c r="F33" i="1"/>
  <c r="D34" i="1"/>
  <c r="N35" i="1"/>
  <c r="O34" i="1"/>
  <c r="O35" i="1" l="1"/>
  <c r="N36" i="1"/>
  <c r="D35" i="1"/>
  <c r="G34" i="1"/>
  <c r="F34" i="1"/>
  <c r="D36" i="1" l="1"/>
  <c r="G35" i="1"/>
  <c r="F35" i="1"/>
  <c r="O36" i="1"/>
  <c r="N37" i="1"/>
  <c r="O37" i="1" l="1"/>
  <c r="N38" i="1"/>
  <c r="D37" i="1"/>
  <c r="G36" i="1"/>
  <c r="F36" i="1"/>
  <c r="D38" i="1" l="1"/>
  <c r="G37" i="1"/>
  <c r="F37" i="1"/>
  <c r="N39" i="1"/>
  <c r="O38" i="1"/>
  <c r="N40" i="1" l="1"/>
  <c r="O39" i="1"/>
  <c r="D39" i="1"/>
  <c r="F38" i="1"/>
  <c r="G38" i="1"/>
  <c r="D40" i="1" l="1"/>
  <c r="F39" i="1"/>
  <c r="G39" i="1"/>
  <c r="N41" i="1"/>
  <c r="O40" i="1"/>
  <c r="N42" i="1" l="1"/>
  <c r="O41" i="1"/>
  <c r="D41" i="1"/>
  <c r="G40" i="1"/>
  <c r="F40" i="1"/>
  <c r="D42" i="1" l="1"/>
  <c r="G41" i="1"/>
  <c r="F41" i="1"/>
  <c r="N43" i="1"/>
  <c r="O42" i="1"/>
  <c r="N44" i="1" l="1"/>
  <c r="O43" i="1"/>
  <c r="D43" i="1"/>
  <c r="G42" i="1"/>
  <c r="F42" i="1"/>
  <c r="D44" i="1" l="1"/>
  <c r="F43" i="1"/>
  <c r="G43" i="1"/>
  <c r="O44" i="1"/>
  <c r="N45" i="1"/>
  <c r="O45" i="1" s="1"/>
  <c r="F44" i="1" l="1"/>
  <c r="D45" i="1"/>
  <c r="G44" i="1"/>
  <c r="G45" i="1" l="1"/>
  <c r="F45" i="1"/>
</calcChain>
</file>

<file path=xl/sharedStrings.xml><?xml version="1.0" encoding="utf-8"?>
<sst xmlns="http://schemas.openxmlformats.org/spreadsheetml/2006/main" count="26" uniqueCount="19">
  <si>
    <t>Jahr</t>
  </si>
  <si>
    <t>Anlagesumme:</t>
  </si>
  <si>
    <t>Depotwert</t>
  </si>
  <si>
    <t>Entnahmen gesamt</t>
  </si>
  <si>
    <t>Beiträge gesamt</t>
  </si>
  <si>
    <t>monatliche Entnahme:</t>
  </si>
  <si>
    <t>Zins p.a.:</t>
  </si>
  <si>
    <t xml:space="preserve">   Depotwert </t>
  </si>
  <si>
    <t xml:space="preserve">  Monatsbeitrag:</t>
  </si>
  <si>
    <t>€</t>
  </si>
  <si>
    <t>%</t>
  </si>
  <si>
    <t xml:space="preserve">  Monatsbeitrag</t>
  </si>
  <si>
    <t>Beitragsdynamik:</t>
  </si>
  <si>
    <t xml:space="preserve">   Grüne Werte nach Wunsch abändern   </t>
  </si>
  <si>
    <t xml:space="preserve"> </t>
  </si>
  <si>
    <r>
      <t xml:space="preserve">Spar- und Entnahmeplanrechner dienen nur zu ungefähren theoretischen Hochrechnung.                                                                                                                              Die Zahlen ergeben sich aus mathematischen Formeln und zeigen deshalb </t>
    </r>
    <r>
      <rPr>
        <b/>
        <sz val="8"/>
        <rFont val="Tahoma"/>
        <family val="2"/>
      </rPr>
      <t>keine echten Werte</t>
    </r>
    <r>
      <rPr>
        <sz val="8"/>
        <rFont val="Tahoma"/>
        <family val="2"/>
      </rPr>
      <t xml:space="preserve"> bestimmter Anlagen. </t>
    </r>
  </si>
  <si>
    <r>
      <t xml:space="preserve">Bemerkung: Bei schwankenden Anlagen lässt sich ein völliger Verzehr des Kapitals </t>
    </r>
    <r>
      <rPr>
        <b/>
        <sz val="8"/>
        <rFont val="Tahoma"/>
        <family val="2"/>
      </rPr>
      <t>nicht</t>
    </r>
    <r>
      <rPr>
        <sz val="8"/>
        <rFont val="Tahoma"/>
        <family val="2"/>
      </rPr>
      <t xml:space="preserve"> auf einem vorhersehbaren Zeitpunkt berechnen.</t>
    </r>
  </si>
  <si>
    <t>Sparplanrechner / Zinseszinsrechner</t>
  </si>
  <si>
    <t>Einmalanlage &amp; Sofortrente-Rechner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</si>
</sst>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#,##0\ &quot;€&quot;;\-#,##0\ &quot;€&quot;"/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0.0%"/>
    <numFmt numFmtId="166" formatCode="#,##0_ ;\-#,##0\ "/>
    <numFmt numFmtId="167" formatCode="#,##0.0_ ;\-#,##0.0\ "/>
    <numFmt numFmtId="168" formatCode="#,##0.00_ ;\-#,##0.00\ "/>
  </numFmts>
  <fonts count="40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sz val="2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u/>
      <sz val="20"/>
      <name val="Arial"/>
      <family val="2"/>
    </font>
    <font>
      <sz val="8"/>
      <name val="Arial"/>
    </font>
    <font>
      <sz val="14"/>
      <name val="Arial"/>
    </font>
    <font>
      <sz val="10"/>
      <color indexed="63"/>
      <name val="Arial"/>
    </font>
    <font>
      <sz val="7"/>
      <name val="Arial"/>
    </font>
    <font>
      <sz val="7"/>
      <color indexed="16"/>
      <name val="Arial"/>
    </font>
    <font>
      <b/>
      <sz val="14"/>
      <name val="Arial"/>
    </font>
    <font>
      <sz val="10"/>
      <name val="Verdana"/>
      <family val="2"/>
    </font>
    <font>
      <b/>
      <u/>
      <sz val="10"/>
      <color indexed="12"/>
      <name val="Verdana"/>
      <family val="2"/>
    </font>
    <font>
      <b/>
      <sz val="11"/>
      <color theme="0"/>
      <name val="Calibri"/>
      <family val="2"/>
      <scheme val="minor"/>
    </font>
    <font>
      <sz val="20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sz val="14"/>
      <color rgb="FF73F729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sz val="7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indexed="58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58"/>
      <name val="Calibri"/>
      <family val="2"/>
      <scheme val="minor"/>
    </font>
    <font>
      <sz val="8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7B945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141">
    <xf numFmtId="0" fontId="0" fillId="0" borderId="0" xfId="0"/>
    <xf numFmtId="0" fontId="1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66" fontId="19" fillId="4" borderId="7" xfId="1" applyNumberFormat="1" applyFont="1" applyFill="1" applyBorder="1" applyAlignment="1" applyProtection="1">
      <alignment horizontal="right" vertical="center"/>
      <protection locked="0"/>
    </xf>
    <xf numFmtId="167" fontId="19" fillId="4" borderId="7" xfId="1" applyNumberFormat="1" applyFont="1" applyFill="1" applyBorder="1" applyAlignment="1" applyProtection="1">
      <alignment horizontal="right" vertical="center"/>
      <protection locked="0"/>
    </xf>
    <xf numFmtId="166" fontId="19" fillId="5" borderId="7" xfId="1" applyNumberFormat="1" applyFont="1" applyFill="1" applyBorder="1" applyAlignment="1" applyProtection="1">
      <alignment horizontal="right" vertical="center"/>
      <protection locked="0"/>
    </xf>
    <xf numFmtId="168" fontId="19" fillId="5" borderId="7" xfId="1" applyNumberFormat="1" applyFont="1" applyFill="1" applyBorder="1" applyAlignment="1" applyProtection="1">
      <alignment horizontal="right" vertical="center"/>
      <protection locked="0"/>
    </xf>
    <xf numFmtId="0" fontId="12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3" fillId="5" borderId="0" xfId="0" applyFont="1" applyFill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/>
    </xf>
    <xf numFmtId="44" fontId="15" fillId="4" borderId="0" xfId="1" applyFont="1" applyFill="1" applyBorder="1" applyAlignment="1" applyProtection="1">
      <alignment horizontal="right" vertical="center"/>
    </xf>
    <xf numFmtId="5" fontId="17" fillId="4" borderId="0" xfId="1" applyNumberFormat="1" applyFont="1" applyFill="1" applyBorder="1" applyAlignment="1" applyProtection="1">
      <alignment horizontal="right" vertical="center"/>
    </xf>
    <xf numFmtId="3" fontId="19" fillId="5" borderId="0" xfId="0" applyNumberFormat="1" applyFont="1" applyFill="1" applyAlignment="1">
      <alignment horizontal="right" vertical="center" wrapText="1"/>
    </xf>
    <xf numFmtId="2" fontId="3" fillId="2" borderId="0" xfId="0" applyNumberFormat="1" applyFont="1" applyFill="1" applyAlignment="1">
      <alignment horizontal="center" vertical="center"/>
    </xf>
    <xf numFmtId="165" fontId="17" fillId="4" borderId="0" xfId="0" applyNumberFormat="1" applyFont="1" applyFill="1" applyAlignment="1">
      <alignment horizontal="right" vertical="center"/>
    </xf>
    <xf numFmtId="1" fontId="19" fillId="5" borderId="0" xfId="3" applyNumberFormat="1" applyFont="1" applyFill="1" applyBorder="1" applyAlignment="1" applyProtection="1">
      <alignment horizontal="right" vertical="center"/>
    </xf>
    <xf numFmtId="0" fontId="18" fillId="4" borderId="3" xfId="0" applyFont="1" applyFill="1" applyBorder="1" applyAlignment="1">
      <alignment horizontal="center" vertical="center"/>
    </xf>
    <xf numFmtId="0" fontId="27" fillId="4" borderId="0" xfId="0" applyFont="1" applyFill="1" applyAlignment="1">
      <alignment horizontal="center"/>
    </xf>
    <xf numFmtId="44" fontId="27" fillId="4" borderId="0" xfId="1" applyFont="1" applyFill="1" applyBorder="1" applyAlignment="1" applyProtection="1">
      <alignment horizontal="center"/>
    </xf>
    <xf numFmtId="0" fontId="28" fillId="4" borderId="0" xfId="0" applyFont="1" applyFill="1" applyAlignment="1">
      <alignment horizontal="center"/>
    </xf>
    <xf numFmtId="0" fontId="18" fillId="4" borderId="1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29" fillId="5" borderId="0" xfId="0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31" fillId="6" borderId="10" xfId="0" applyFont="1" applyFill="1" applyBorder="1" applyAlignment="1">
      <alignment horizontal="center" vertical="center"/>
    </xf>
    <xf numFmtId="164" fontId="37" fillId="6" borderId="11" xfId="3" applyNumberFormat="1" applyFont="1" applyFill="1" applyBorder="1" applyAlignment="1" applyProtection="1">
      <alignment horizontal="center" vertical="center"/>
    </xf>
    <xf numFmtId="0" fontId="32" fillId="6" borderId="1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5" fontId="37" fillId="6" borderId="11" xfId="0" applyNumberFormat="1" applyFont="1" applyFill="1" applyBorder="1" applyAlignment="1">
      <alignment horizontal="center" vertical="center"/>
    </xf>
    <xf numFmtId="6" fontId="31" fillId="6" borderId="15" xfId="1" applyNumberFormat="1" applyFont="1" applyFill="1" applyBorder="1" applyAlignment="1" applyProtection="1">
      <alignment horizontal="right" vertical="center"/>
    </xf>
    <xf numFmtId="0" fontId="32" fillId="6" borderId="12" xfId="0" applyFont="1" applyFill="1" applyBorder="1" applyAlignment="1">
      <alignment horizontal="left" vertical="center"/>
    </xf>
    <xf numFmtId="5" fontId="5" fillId="5" borderId="1" xfId="3" applyNumberFormat="1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31" fillId="6" borderId="13" xfId="0" applyFont="1" applyFill="1" applyBorder="1" applyAlignment="1">
      <alignment horizontal="center" vertical="center"/>
    </xf>
    <xf numFmtId="5" fontId="35" fillId="6" borderId="7" xfId="1" applyNumberFormat="1" applyFont="1" applyFill="1" applyBorder="1" applyAlignment="1" applyProtection="1">
      <alignment horizontal="center" vertical="center"/>
    </xf>
    <xf numFmtId="164" fontId="37" fillId="6" borderId="7" xfId="3" applyNumberFormat="1" applyFont="1" applyFill="1" applyBorder="1" applyAlignment="1" applyProtection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5" fontId="37" fillId="6" borderId="7" xfId="0" applyNumberFormat="1" applyFont="1" applyFill="1" applyBorder="1" applyAlignment="1">
      <alignment horizontal="center" vertical="center"/>
    </xf>
    <xf numFmtId="6" fontId="31" fillId="6" borderId="16" xfId="1" applyNumberFormat="1" applyFont="1" applyFill="1" applyBorder="1" applyAlignment="1" applyProtection="1">
      <alignment horizontal="right" vertical="center"/>
    </xf>
    <xf numFmtId="0" fontId="32" fillId="6" borderId="2" xfId="0" applyFont="1" applyFill="1" applyBorder="1" applyAlignment="1">
      <alignment horizontal="left" vertical="center"/>
    </xf>
    <xf numFmtId="44" fontId="35" fillId="6" borderId="7" xfId="1" applyFont="1" applyFill="1" applyBorder="1" applyAlignment="1" applyProtection="1">
      <alignment horizontal="center" vertical="center"/>
    </xf>
    <xf numFmtId="0" fontId="32" fillId="6" borderId="2" xfId="0" applyFont="1" applyFill="1" applyBorder="1" applyAlignment="1">
      <alignment horizontal="center" vertical="center"/>
    </xf>
    <xf numFmtId="0" fontId="33" fillId="7" borderId="13" xfId="0" applyFont="1" applyFill="1" applyBorder="1" applyAlignment="1">
      <alignment horizontal="center" vertical="center"/>
    </xf>
    <xf numFmtId="5" fontId="35" fillId="7" borderId="7" xfId="1" applyNumberFormat="1" applyFont="1" applyFill="1" applyBorder="1" applyAlignment="1" applyProtection="1">
      <alignment horizontal="center" vertical="center"/>
    </xf>
    <xf numFmtId="44" fontId="36" fillId="7" borderId="7" xfId="1" applyFont="1" applyFill="1" applyBorder="1" applyAlignment="1" applyProtection="1">
      <alignment horizontal="center" vertical="center"/>
    </xf>
    <xf numFmtId="164" fontId="38" fillId="7" borderId="7" xfId="3" applyNumberFormat="1" applyFont="1" applyFill="1" applyBorder="1" applyAlignment="1" applyProtection="1">
      <alignment horizontal="center" vertical="center"/>
    </xf>
    <xf numFmtId="0" fontId="32" fillId="7" borderId="2" xfId="0" applyFont="1" applyFill="1" applyBorder="1" applyAlignment="1">
      <alignment horizontal="center" vertical="center"/>
    </xf>
    <xf numFmtId="5" fontId="38" fillId="7" borderId="7" xfId="0" applyNumberFormat="1" applyFont="1" applyFill="1" applyBorder="1" applyAlignment="1">
      <alignment horizontal="center" vertical="center"/>
    </xf>
    <xf numFmtId="6" fontId="22" fillId="7" borderId="16" xfId="1" applyNumberFormat="1" applyFont="1" applyFill="1" applyBorder="1" applyAlignment="1" applyProtection="1">
      <alignment horizontal="right" vertical="center"/>
    </xf>
    <xf numFmtId="0" fontId="32" fillId="7" borderId="2" xfId="0" applyFont="1" applyFill="1" applyBorder="1" applyAlignment="1">
      <alignment horizontal="left" vertical="center"/>
    </xf>
    <xf numFmtId="164" fontId="37" fillId="6" borderId="7" xfId="3" applyNumberFormat="1" applyFont="1" applyFill="1" applyBorder="1" applyAlignment="1" applyProtection="1">
      <alignment vertical="center"/>
    </xf>
    <xf numFmtId="0" fontId="34" fillId="7" borderId="1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left" vertical="center"/>
    </xf>
    <xf numFmtId="0" fontId="34" fillId="7" borderId="2" xfId="0" applyFont="1" applyFill="1" applyBorder="1" applyAlignment="1">
      <alignment horizontal="center" vertical="center"/>
    </xf>
    <xf numFmtId="164" fontId="37" fillId="6" borderId="7" xfId="3" applyNumberFormat="1" applyFont="1" applyFill="1" applyBorder="1" applyAlignment="1" applyProtection="1">
      <alignment horizontal="left" vertical="center"/>
    </xf>
    <xf numFmtId="0" fontId="32" fillId="6" borderId="1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3" fillId="7" borderId="18" xfId="0" applyFont="1" applyFill="1" applyBorder="1" applyAlignment="1">
      <alignment horizontal="center" vertical="center"/>
    </xf>
    <xf numFmtId="5" fontId="35" fillId="7" borderId="8" xfId="1" applyNumberFormat="1" applyFont="1" applyFill="1" applyBorder="1" applyAlignment="1" applyProtection="1">
      <alignment horizontal="center" vertical="center"/>
    </xf>
    <xf numFmtId="44" fontId="36" fillId="7" borderId="8" xfId="1" applyFont="1" applyFill="1" applyBorder="1" applyAlignment="1" applyProtection="1">
      <alignment horizontal="center" vertical="center"/>
    </xf>
    <xf numFmtId="164" fontId="38" fillId="7" borderId="8" xfId="3" applyNumberFormat="1" applyFont="1" applyFill="1" applyBorder="1" applyAlignment="1" applyProtection="1">
      <alignment horizontal="center" vertical="center"/>
    </xf>
    <xf numFmtId="0" fontId="34" fillId="7" borderId="9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5" fontId="38" fillId="7" borderId="8" xfId="0" applyNumberFormat="1" applyFont="1" applyFill="1" applyBorder="1" applyAlignment="1">
      <alignment horizontal="center" vertical="center"/>
    </xf>
    <xf numFmtId="6" fontId="22" fillId="7" borderId="17" xfId="1" applyNumberFormat="1" applyFont="1" applyFill="1" applyBorder="1" applyAlignment="1" applyProtection="1">
      <alignment horizontal="right" vertical="center"/>
    </xf>
    <xf numFmtId="0" fontId="34" fillId="7" borderId="9" xfId="0" applyFont="1" applyFill="1" applyBorder="1" applyAlignment="1">
      <alignment horizontal="left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left" vertical="center"/>
    </xf>
    <xf numFmtId="0" fontId="0" fillId="4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5" fontId="5" fillId="5" borderId="6" xfId="3" applyNumberFormat="1" applyFont="1" applyFill="1" applyBorder="1" applyAlignment="1" applyProtection="1">
      <alignment horizontal="left" vertical="center"/>
    </xf>
    <xf numFmtId="0" fontId="0" fillId="5" borderId="4" xfId="0" applyFill="1" applyBorder="1" applyAlignment="1">
      <alignment horizontal="center" vertical="center"/>
    </xf>
    <xf numFmtId="0" fontId="15" fillId="4" borderId="0" xfId="0" applyFont="1" applyFill="1" applyAlignment="1">
      <alignment horizontal="right" vertical="center"/>
    </xf>
    <xf numFmtId="0" fontId="33" fillId="5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10" fillId="2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6" fontId="0" fillId="2" borderId="0" xfId="0" applyNumberFormat="1" applyFill="1" applyAlignment="1">
      <alignment horizontal="center" vertical="center"/>
    </xf>
    <xf numFmtId="16" fontId="7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1" applyFont="1" applyFill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10" fontId="0" fillId="0" borderId="0" xfId="0" applyNumberFormat="1" applyAlignment="1">
      <alignment horizontal="center" vertical="center"/>
    </xf>
    <xf numFmtId="44" fontId="0" fillId="0" borderId="0" xfId="1" applyFont="1" applyFill="1" applyAlignment="1" applyProtection="1">
      <alignment horizontal="left" vertical="center"/>
    </xf>
    <xf numFmtId="0" fontId="20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right" vertical="center"/>
    </xf>
    <xf numFmtId="0" fontId="13" fillId="0" borderId="0" xfId="0" applyFont="1"/>
    <xf numFmtId="164" fontId="31" fillId="6" borderId="20" xfId="1" applyNumberFormat="1" applyFont="1" applyFill="1" applyBorder="1" applyAlignment="1" applyProtection="1">
      <alignment horizontal="center" vertical="center"/>
    </xf>
    <xf numFmtId="164" fontId="22" fillId="7" borderId="21" xfId="1" applyNumberFormat="1" applyFont="1" applyFill="1" applyBorder="1" applyAlignment="1" applyProtection="1">
      <alignment horizontal="center" vertical="center"/>
    </xf>
    <xf numFmtId="0" fontId="14" fillId="2" borderId="0" xfId="2" applyFont="1" applyFill="1" applyAlignment="1" applyProtection="1">
      <alignment horizontal="center" vertical="center"/>
    </xf>
    <xf numFmtId="5" fontId="35" fillId="6" borderId="11" xfId="1" applyNumberFormat="1" applyFont="1" applyFill="1" applyBorder="1" applyAlignment="1" applyProtection="1">
      <alignment horizontal="center" vertical="center"/>
    </xf>
    <xf numFmtId="0" fontId="15" fillId="4" borderId="0" xfId="0" applyFont="1" applyFill="1" applyAlignment="1">
      <alignment horizontal="right" vertical="center"/>
    </xf>
    <xf numFmtId="0" fontId="15" fillId="4" borderId="19" xfId="0" applyFont="1" applyFill="1" applyBorder="1" applyAlignment="1">
      <alignment horizontal="right" vertical="center"/>
    </xf>
    <xf numFmtId="0" fontId="33" fillId="5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0" fontId="15" fillId="4" borderId="19" xfId="0" applyFont="1" applyFill="1" applyBorder="1" applyAlignment="1">
      <alignment horizontal="right" vertical="center" wrapText="1"/>
    </xf>
    <xf numFmtId="0" fontId="27" fillId="4" borderId="6" xfId="0" applyFont="1" applyFill="1" applyBorder="1" applyAlignment="1">
      <alignment horizontal="center"/>
    </xf>
    <xf numFmtId="164" fontId="22" fillId="7" borderId="20" xfId="1" applyNumberFormat="1" applyFont="1" applyFill="1" applyBorder="1" applyAlignment="1" applyProtection="1">
      <alignment horizontal="center" vertical="center"/>
    </xf>
    <xf numFmtId="164" fontId="31" fillId="6" borderId="25" xfId="1" applyNumberFormat="1" applyFont="1" applyFill="1" applyBorder="1" applyAlignment="1" applyProtection="1">
      <alignment horizontal="center" vertical="center"/>
    </xf>
    <xf numFmtId="44" fontId="39" fillId="4" borderId="3" xfId="1" applyFont="1" applyFill="1" applyBorder="1" applyAlignment="1" applyProtection="1">
      <alignment horizontal="center" vertical="center"/>
    </xf>
    <xf numFmtId="44" fontId="39" fillId="4" borderId="0" xfId="1" applyFont="1" applyFill="1" applyBorder="1" applyAlignment="1" applyProtection="1">
      <alignment horizontal="center" vertical="center"/>
    </xf>
    <xf numFmtId="44" fontId="39" fillId="4" borderId="1" xfId="1" applyFont="1" applyFill="1" applyBorder="1" applyAlignment="1" applyProtection="1">
      <alignment horizontal="center" vertical="center"/>
    </xf>
    <xf numFmtId="44" fontId="39" fillId="5" borderId="3" xfId="1" applyFont="1" applyFill="1" applyBorder="1" applyAlignment="1" applyProtection="1">
      <alignment horizontal="center" vertical="center"/>
    </xf>
    <xf numFmtId="44" fontId="39" fillId="5" borderId="0" xfId="1" applyFont="1" applyFill="1" applyBorder="1" applyAlignment="1" applyProtection="1">
      <alignment horizontal="center" vertical="center"/>
    </xf>
    <xf numFmtId="44" fontId="39" fillId="5" borderId="1" xfId="1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9" fillId="5" borderId="6" xfId="0" applyFont="1" applyFill="1" applyBorder="1" applyAlignment="1">
      <alignment horizontal="center"/>
    </xf>
    <xf numFmtId="44" fontId="31" fillId="4" borderId="3" xfId="1" applyFont="1" applyFill="1" applyBorder="1" applyAlignment="1" applyProtection="1">
      <alignment horizontal="center" vertical="top"/>
    </xf>
    <xf numFmtId="44" fontId="31" fillId="4" borderId="0" xfId="1" applyFont="1" applyFill="1" applyBorder="1" applyAlignment="1" applyProtection="1">
      <alignment horizontal="center" vertical="top"/>
    </xf>
    <xf numFmtId="44" fontId="31" fillId="4" borderId="1" xfId="1" applyFont="1" applyFill="1" applyBorder="1" applyAlignment="1" applyProtection="1">
      <alignment horizontal="center" vertical="top"/>
    </xf>
    <xf numFmtId="0" fontId="31" fillId="5" borderId="3" xfId="0" applyFont="1" applyFill="1" applyBorder="1" applyAlignment="1">
      <alignment horizontal="center" vertical="top"/>
    </xf>
    <xf numFmtId="0" fontId="31" fillId="5" borderId="0" xfId="0" applyFont="1" applyFill="1" applyAlignment="1">
      <alignment horizontal="center" vertical="top"/>
    </xf>
    <xf numFmtId="0" fontId="31" fillId="5" borderId="1" xfId="0" applyFont="1" applyFill="1" applyBorder="1" applyAlignment="1">
      <alignment horizontal="center" vertical="top"/>
    </xf>
    <xf numFmtId="44" fontId="25" fillId="4" borderId="22" xfId="1" applyFont="1" applyFill="1" applyBorder="1" applyAlignment="1" applyProtection="1">
      <alignment horizontal="center" vertical="top"/>
    </xf>
    <xf numFmtId="44" fontId="25" fillId="4" borderId="23" xfId="1" applyFont="1" applyFill="1" applyBorder="1" applyAlignment="1" applyProtection="1">
      <alignment horizontal="center" vertical="top"/>
    </xf>
    <xf numFmtId="44" fontId="25" fillId="4" borderId="24" xfId="1" applyFont="1" applyFill="1" applyBorder="1" applyAlignment="1" applyProtection="1">
      <alignment horizontal="center" vertical="top"/>
    </xf>
    <xf numFmtId="0" fontId="26" fillId="5" borderId="22" xfId="0" applyFont="1" applyFill="1" applyBorder="1" applyAlignment="1">
      <alignment horizontal="center" vertical="top"/>
    </xf>
    <xf numFmtId="0" fontId="26" fillId="5" borderId="23" xfId="0" applyFont="1" applyFill="1" applyBorder="1" applyAlignment="1">
      <alignment horizontal="center" vertical="top"/>
    </xf>
    <xf numFmtId="0" fontId="26" fillId="5" borderId="24" xfId="0" applyFont="1" applyFill="1" applyBorder="1" applyAlignment="1">
      <alignment horizontal="center" vertical="top"/>
    </xf>
  </cellXfs>
  <cellStyles count="4">
    <cellStyle name="Euro" xfId="1" xr:uid="{00000000-0005-0000-0000-000000000000}"/>
    <cellStyle name="Link" xfId="2" builtinId="8"/>
    <cellStyle name="Standard" xfId="0" builtinId="0"/>
    <cellStyle name="Währung" xfId="3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AFA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E5E5"/>
      <rgbColor rgb="000066CC"/>
      <rgbColor rgb="00CCCCFF"/>
      <rgbColor rgb="00DCDCDC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E7"/>
      <rgbColor rgb="0099CCFF"/>
      <rgbColor rgb="00FF99CC"/>
      <rgbColor rgb="00CC99FF"/>
      <rgbColor rgb="00FFCC99"/>
      <rgbColor rgb="003366FF"/>
      <rgbColor rgb="0033CCCC"/>
      <rgbColor rgb="0099CC00"/>
      <rgbColor rgb="00FAECD2"/>
      <rgbColor rgb="00FF9900"/>
      <rgbColor rgb="00FF6600"/>
      <rgbColor rgb="00666699"/>
      <rgbColor rgb="00C0D5B5"/>
      <rgbColor rgb="00003366"/>
      <rgbColor rgb="00339966"/>
      <rgbColor rgb="00003300"/>
      <rgbColor rgb="00333300"/>
      <rgbColor rgb="00993300"/>
      <rgbColor rgb="00E2EBDD"/>
      <rgbColor rgb="00333399"/>
      <rgbColor rgb="00333333"/>
    </indexedColors>
    <mruColors>
      <color rgb="FF77B945"/>
      <color rgb="FF73F7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s://finarista.d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27886</xdr:colOff>
      <xdr:row>0</xdr:row>
      <xdr:rowOff>379941</xdr:rowOff>
    </xdr:from>
    <xdr:to>
      <xdr:col>14</xdr:col>
      <xdr:colOff>1026583</xdr:colOff>
      <xdr:row>0</xdr:row>
      <xdr:rowOff>1671878</xdr:rowOff>
    </xdr:to>
    <xdr:pic>
      <xdr:nvPicPr>
        <xdr:cNvPr id="9" name="Grafik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95DC9F-D7FC-4A3D-BF42-302C1DE8C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5303" y="379941"/>
          <a:ext cx="4512363" cy="1291937"/>
        </a:xfrm>
        <a:prstGeom prst="rect">
          <a:avLst/>
        </a:prstGeom>
        <a:effectLst/>
      </xdr:spPr>
    </xdr:pic>
    <xdr:clientData/>
  </xdr:twoCellAnchor>
  <xdr:twoCellAnchor editAs="oneCell">
    <xdr:from>
      <xdr:col>5</xdr:col>
      <xdr:colOff>390525</xdr:colOff>
      <xdr:row>0</xdr:row>
      <xdr:rowOff>118905</xdr:rowOff>
    </xdr:from>
    <xdr:to>
      <xdr:col>14</xdr:col>
      <xdr:colOff>638174</xdr:colOff>
      <xdr:row>0</xdr:row>
      <xdr:rowOff>920060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BBE14F-6A5A-9CCF-17B1-439114FCF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0" y="118905"/>
          <a:ext cx="3752849" cy="801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09"/>
  <sheetViews>
    <sheetView tabSelected="1" zoomScaleNormal="100" zoomScaleSheetLayoutView="90" workbookViewId="0">
      <selection activeCell="G5" sqref="G5"/>
    </sheetView>
  </sheetViews>
  <sheetFormatPr baseColWidth="10" defaultRowHeight="12.75" x14ac:dyDescent="0.2"/>
  <cols>
    <col min="1" max="1" width="1.85546875" style="92" customWidth="1"/>
    <col min="2" max="2" width="3.5703125" style="92" customWidth="1"/>
    <col min="3" max="3" width="5.85546875" style="92" customWidth="1"/>
    <col min="4" max="4" width="15.140625" style="92" customWidth="1"/>
    <col min="5" max="5" width="2.140625" style="102" hidden="1" customWidth="1"/>
    <col min="6" max="6" width="13.140625" style="102" customWidth="1"/>
    <col min="7" max="7" width="11.140625" style="105" customWidth="1"/>
    <col min="8" max="8" width="5.28515625" style="92" customWidth="1"/>
    <col min="9" max="9" width="2.28515625" style="92" customWidth="1"/>
    <col min="10" max="10" width="3.5703125" style="92" customWidth="1"/>
    <col min="11" max="11" width="15.7109375" style="92" hidden="1" customWidth="1"/>
    <col min="12" max="12" width="4.85546875" style="92" customWidth="1"/>
    <col min="13" max="13" width="3.5703125" style="92" customWidth="1"/>
    <col min="14" max="14" width="8.7109375" style="92" customWidth="1"/>
    <col min="15" max="15" width="16.5703125" style="92" customWidth="1"/>
    <col min="16" max="16" width="16.140625" style="92" customWidth="1"/>
    <col min="17" max="17" width="3.5703125" style="103" customWidth="1"/>
    <col min="18" max="18" width="3.5703125" style="92" customWidth="1"/>
    <col min="19" max="19" width="19.140625" style="92" hidden="1" customWidth="1"/>
    <col min="20" max="20" width="1.85546875" style="92" customWidth="1"/>
    <col min="21" max="16384" width="11.42578125" style="92"/>
  </cols>
  <sheetData>
    <row r="1" spans="1:20" ht="162" customHeight="1" thickBot="1" x14ac:dyDescent="0.25">
      <c r="A1" s="9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9"/>
      <c r="T1" s="9"/>
    </row>
    <row r="2" spans="1:20" s="93" customFormat="1" ht="3" customHeight="1" x14ac:dyDescent="0.2">
      <c r="A2" s="8"/>
      <c r="B2" s="135" t="s">
        <v>14</v>
      </c>
      <c r="C2" s="136"/>
      <c r="D2" s="136"/>
      <c r="E2" s="136"/>
      <c r="F2" s="136"/>
      <c r="G2" s="136"/>
      <c r="H2" s="136"/>
      <c r="I2" s="136"/>
      <c r="J2" s="137"/>
      <c r="K2" s="7"/>
      <c r="L2" s="8"/>
      <c r="M2" s="138"/>
      <c r="N2" s="139"/>
      <c r="O2" s="139"/>
      <c r="P2" s="139"/>
      <c r="Q2" s="139"/>
      <c r="R2" s="140"/>
      <c r="S2" s="8"/>
      <c r="T2" s="8"/>
    </row>
    <row r="3" spans="1:20" s="93" customFormat="1" ht="24" customHeight="1" x14ac:dyDescent="0.2">
      <c r="A3" s="8"/>
      <c r="B3" s="121" t="s">
        <v>17</v>
      </c>
      <c r="C3" s="122"/>
      <c r="D3" s="122"/>
      <c r="E3" s="122"/>
      <c r="F3" s="122"/>
      <c r="G3" s="122"/>
      <c r="H3" s="122"/>
      <c r="I3" s="122"/>
      <c r="J3" s="123"/>
      <c r="K3" s="7"/>
      <c r="L3" s="8"/>
      <c r="M3" s="124" t="s">
        <v>18</v>
      </c>
      <c r="N3" s="125"/>
      <c r="O3" s="125"/>
      <c r="P3" s="125"/>
      <c r="Q3" s="125"/>
      <c r="R3" s="126"/>
      <c r="S3" s="8"/>
      <c r="T3" s="8"/>
    </row>
    <row r="4" spans="1:20" ht="23.25" customHeight="1" x14ac:dyDescent="0.2">
      <c r="A4" s="9"/>
      <c r="B4" s="129" t="s">
        <v>13</v>
      </c>
      <c r="C4" s="130"/>
      <c r="D4" s="130"/>
      <c r="E4" s="130"/>
      <c r="F4" s="130"/>
      <c r="G4" s="130"/>
      <c r="H4" s="130"/>
      <c r="I4" s="130"/>
      <c r="J4" s="131"/>
      <c r="K4" s="9"/>
      <c r="L4" s="9"/>
      <c r="M4" s="132" t="s">
        <v>13</v>
      </c>
      <c r="N4" s="133"/>
      <c r="O4" s="133"/>
      <c r="P4" s="133"/>
      <c r="Q4" s="133"/>
      <c r="R4" s="134"/>
      <c r="S4" s="94"/>
      <c r="T4" s="94"/>
    </row>
    <row r="5" spans="1:20" s="95" customFormat="1" ht="15.75" customHeight="1" x14ac:dyDescent="0.2">
      <c r="A5" s="14"/>
      <c r="B5" s="10"/>
      <c r="C5" s="11"/>
      <c r="D5" s="113" t="s">
        <v>8</v>
      </c>
      <c r="E5" s="113"/>
      <c r="F5" s="114"/>
      <c r="G5" s="3">
        <v>200</v>
      </c>
      <c r="H5" s="12" t="s">
        <v>9</v>
      </c>
      <c r="I5" s="11"/>
      <c r="J5" s="13"/>
      <c r="K5" s="14"/>
      <c r="L5" s="14"/>
      <c r="M5" s="15"/>
      <c r="N5" s="115" t="s">
        <v>1</v>
      </c>
      <c r="O5" s="115"/>
      <c r="P5" s="5">
        <v>100000</v>
      </c>
      <c r="Q5" s="16" t="s">
        <v>9</v>
      </c>
      <c r="R5" s="17"/>
      <c r="S5" s="14"/>
      <c r="T5" s="14"/>
    </row>
    <row r="6" spans="1:20" s="95" customFormat="1" ht="3" customHeight="1" x14ac:dyDescent="0.2">
      <c r="A6" s="14"/>
      <c r="B6" s="10"/>
      <c r="C6" s="11"/>
      <c r="D6" s="89"/>
      <c r="E6" s="18"/>
      <c r="F6" s="18"/>
      <c r="G6" s="19"/>
      <c r="H6" s="12"/>
      <c r="I6" s="11"/>
      <c r="J6" s="13"/>
      <c r="K6" s="14"/>
      <c r="L6" s="14"/>
      <c r="M6" s="15"/>
      <c r="N6" s="90"/>
      <c r="O6" s="90"/>
      <c r="P6" s="20"/>
      <c r="Q6" s="16"/>
      <c r="R6" s="17"/>
      <c r="S6" s="14"/>
      <c r="T6" s="14"/>
    </row>
    <row r="7" spans="1:20" s="95" customFormat="1" ht="15.75" customHeight="1" x14ac:dyDescent="0.2">
      <c r="A7" s="14"/>
      <c r="B7" s="10"/>
      <c r="C7" s="11"/>
      <c r="D7" s="116" t="s">
        <v>6</v>
      </c>
      <c r="E7" s="116"/>
      <c r="F7" s="117"/>
      <c r="G7" s="4">
        <v>6</v>
      </c>
      <c r="H7" s="12" t="s">
        <v>10</v>
      </c>
      <c r="I7" s="11"/>
      <c r="J7" s="13"/>
      <c r="K7" s="21">
        <f>G7/100</f>
        <v>0.06</v>
      </c>
      <c r="L7" s="14"/>
      <c r="M7" s="15"/>
      <c r="N7" s="115" t="s">
        <v>5</v>
      </c>
      <c r="O7" s="115"/>
      <c r="P7" s="5">
        <v>0</v>
      </c>
      <c r="Q7" s="16" t="s">
        <v>9</v>
      </c>
      <c r="R7" s="17"/>
      <c r="S7" s="14"/>
      <c r="T7" s="14"/>
    </row>
    <row r="8" spans="1:20" s="95" customFormat="1" ht="3" customHeight="1" x14ac:dyDescent="0.2">
      <c r="A8" s="14"/>
      <c r="B8" s="10"/>
      <c r="C8" s="11"/>
      <c r="D8" s="91"/>
      <c r="E8" s="91"/>
      <c r="F8" s="91"/>
      <c r="G8" s="22"/>
      <c r="H8" s="12"/>
      <c r="I8" s="11"/>
      <c r="J8" s="13"/>
      <c r="K8" s="14"/>
      <c r="L8" s="14"/>
      <c r="M8" s="15"/>
      <c r="N8" s="90"/>
      <c r="O8" s="90"/>
      <c r="P8" s="23"/>
      <c r="Q8" s="16"/>
      <c r="R8" s="17"/>
      <c r="S8" s="14"/>
      <c r="T8" s="14"/>
    </row>
    <row r="9" spans="1:20" s="95" customFormat="1" ht="15.75" customHeight="1" x14ac:dyDescent="0.2">
      <c r="A9" s="14"/>
      <c r="B9" s="10"/>
      <c r="C9" s="11"/>
      <c r="D9" s="113" t="s">
        <v>12</v>
      </c>
      <c r="E9" s="113"/>
      <c r="F9" s="114"/>
      <c r="G9" s="3">
        <v>0</v>
      </c>
      <c r="H9" s="12" t="s">
        <v>10</v>
      </c>
      <c r="I9" s="11"/>
      <c r="J9" s="13"/>
      <c r="K9" s="14">
        <f>G9/100</f>
        <v>0</v>
      </c>
      <c r="L9" s="14"/>
      <c r="M9" s="15"/>
      <c r="N9" s="115" t="s">
        <v>6</v>
      </c>
      <c r="O9" s="115"/>
      <c r="P9" s="6">
        <v>7.18</v>
      </c>
      <c r="Q9" s="16" t="s">
        <v>10</v>
      </c>
      <c r="R9" s="17"/>
      <c r="S9" s="96">
        <f>P9/100</f>
        <v>7.1800000000000003E-2</v>
      </c>
      <c r="T9" s="14"/>
    </row>
    <row r="10" spans="1:20" ht="26.25" customHeight="1" thickBot="1" x14ac:dyDescent="0.25">
      <c r="A10" s="9"/>
      <c r="B10" s="24"/>
      <c r="C10" s="25" t="s">
        <v>0</v>
      </c>
      <c r="D10" s="25" t="s">
        <v>11</v>
      </c>
      <c r="E10" s="26"/>
      <c r="F10" s="27" t="s">
        <v>4</v>
      </c>
      <c r="G10" s="118" t="s">
        <v>7</v>
      </c>
      <c r="H10" s="118"/>
      <c r="I10" s="118"/>
      <c r="J10" s="28"/>
      <c r="K10" s="9"/>
      <c r="L10" s="9"/>
      <c r="M10" s="29"/>
      <c r="N10" s="30" t="s">
        <v>0</v>
      </c>
      <c r="O10" s="31" t="s">
        <v>3</v>
      </c>
      <c r="P10" s="128" t="s">
        <v>2</v>
      </c>
      <c r="Q10" s="128"/>
      <c r="R10" s="32"/>
      <c r="S10" s="9"/>
      <c r="T10" s="97"/>
    </row>
    <row r="11" spans="1:20" ht="15" customHeight="1" x14ac:dyDescent="0.2">
      <c r="A11" s="9"/>
      <c r="B11" s="33"/>
      <c r="C11" s="34">
        <v>1</v>
      </c>
      <c r="D11" s="112">
        <f>$G$5</f>
        <v>200</v>
      </c>
      <c r="E11" s="112"/>
      <c r="F11" s="35">
        <f>D11*12</f>
        <v>2400</v>
      </c>
      <c r="G11" s="120">
        <f>D11*($K$7*6.5+12)</f>
        <v>2478</v>
      </c>
      <c r="H11" s="120"/>
      <c r="I11" s="36"/>
      <c r="J11" s="37"/>
      <c r="K11" s="9"/>
      <c r="L11" s="9"/>
      <c r="M11" s="29"/>
      <c r="N11" s="34">
        <v>1</v>
      </c>
      <c r="O11" s="38">
        <f t="shared" ref="O11:O45" si="0">$P$7*12*N11</f>
        <v>0</v>
      </c>
      <c r="P11" s="39">
        <f>-P$7*(S$9*6.5+12)+P5*(1+S$9)</f>
        <v>107180.00000000001</v>
      </c>
      <c r="Q11" s="40"/>
      <c r="R11" s="41"/>
      <c r="S11" s="98"/>
      <c r="T11" s="9"/>
    </row>
    <row r="12" spans="1:20" s="100" customFormat="1" ht="15" customHeight="1" x14ac:dyDescent="0.2">
      <c r="A12" s="48"/>
      <c r="B12" s="42"/>
      <c r="C12" s="43">
        <f>C11+1</f>
        <v>2</v>
      </c>
      <c r="D12" s="44">
        <f t="shared" ref="D12:D45" si="1">D11*(1+$K$9)</f>
        <v>200</v>
      </c>
      <c r="E12" s="44"/>
      <c r="F12" s="45">
        <f t="shared" ref="F12:F45" si="2">D12*12+F11</f>
        <v>4800</v>
      </c>
      <c r="G12" s="109">
        <f t="shared" ref="G12:G45" si="3">D12*($K$7*6.5+12)+G11*(1+$K$7)</f>
        <v>5104.68</v>
      </c>
      <c r="H12" s="109"/>
      <c r="I12" s="46"/>
      <c r="J12" s="47"/>
      <c r="K12" s="48"/>
      <c r="L12" s="48"/>
      <c r="M12" s="49"/>
      <c r="N12" s="43">
        <f>N11+1</f>
        <v>2</v>
      </c>
      <c r="O12" s="50">
        <f t="shared" si="0"/>
        <v>0</v>
      </c>
      <c r="P12" s="51">
        <f>-P$7*(S$9*6.5+12)+P11*(1+S$9)</f>
        <v>114875.52400000002</v>
      </c>
      <c r="Q12" s="52"/>
      <c r="R12" s="41"/>
      <c r="S12" s="99"/>
      <c r="T12" s="48"/>
    </row>
    <row r="13" spans="1:20" s="100" customFormat="1" ht="15" customHeight="1" x14ac:dyDescent="0.2">
      <c r="A13" s="48"/>
      <c r="B13" s="42"/>
      <c r="C13" s="43">
        <f t="shared" ref="C13:C41" si="4">C12+1</f>
        <v>3</v>
      </c>
      <c r="D13" s="44">
        <f t="shared" si="1"/>
        <v>200</v>
      </c>
      <c r="E13" s="53"/>
      <c r="F13" s="45">
        <f t="shared" si="2"/>
        <v>7200</v>
      </c>
      <c r="G13" s="109">
        <f t="shared" si="3"/>
        <v>7888.9608000000007</v>
      </c>
      <c r="H13" s="109"/>
      <c r="I13" s="54"/>
      <c r="J13" s="47"/>
      <c r="K13" s="48"/>
      <c r="L13" s="48"/>
      <c r="M13" s="49"/>
      <c r="N13" s="43">
        <f>N12+1</f>
        <v>3</v>
      </c>
      <c r="O13" s="50">
        <f t="shared" si="0"/>
        <v>0</v>
      </c>
      <c r="P13" s="51">
        <f t="shared" ref="P13:P45" si="5">-P$7*(S$9*6.5+12)+P12*(1+S$9)</f>
        <v>123123.58662320003</v>
      </c>
      <c r="Q13" s="52"/>
      <c r="R13" s="41"/>
      <c r="S13" s="99"/>
      <c r="T13" s="48"/>
    </row>
    <row r="14" spans="1:20" s="100" customFormat="1" ht="15" customHeight="1" x14ac:dyDescent="0.2">
      <c r="A14" s="48"/>
      <c r="B14" s="42"/>
      <c r="C14" s="43">
        <f t="shared" si="4"/>
        <v>4</v>
      </c>
      <c r="D14" s="44">
        <f t="shared" si="1"/>
        <v>200</v>
      </c>
      <c r="E14" s="53"/>
      <c r="F14" s="45">
        <f t="shared" si="2"/>
        <v>9600</v>
      </c>
      <c r="G14" s="109">
        <f t="shared" si="3"/>
        <v>10840.298448000001</v>
      </c>
      <c r="H14" s="109"/>
      <c r="I14" s="46"/>
      <c r="J14" s="47"/>
      <c r="K14" s="48"/>
      <c r="L14" s="48"/>
      <c r="M14" s="49"/>
      <c r="N14" s="43">
        <f t="shared" ref="N14:N41" si="6">N13+1</f>
        <v>4</v>
      </c>
      <c r="O14" s="50">
        <f t="shared" si="0"/>
        <v>0</v>
      </c>
      <c r="P14" s="51">
        <f t="shared" si="5"/>
        <v>131963.86014274581</v>
      </c>
      <c r="Q14" s="52"/>
      <c r="R14" s="41"/>
      <c r="S14" s="99"/>
      <c r="T14" s="48"/>
    </row>
    <row r="15" spans="1:20" s="100" customFormat="1" ht="15" customHeight="1" x14ac:dyDescent="0.2">
      <c r="A15" s="48"/>
      <c r="B15" s="42"/>
      <c r="C15" s="55">
        <f t="shared" si="4"/>
        <v>5</v>
      </c>
      <c r="D15" s="56">
        <f t="shared" si="1"/>
        <v>200</v>
      </c>
      <c r="E15" s="57"/>
      <c r="F15" s="58">
        <f t="shared" si="2"/>
        <v>12000</v>
      </c>
      <c r="G15" s="119">
        <f t="shared" si="3"/>
        <v>13968.716354880002</v>
      </c>
      <c r="H15" s="119"/>
      <c r="I15" s="59"/>
      <c r="J15" s="47"/>
      <c r="K15" s="48"/>
      <c r="L15" s="48"/>
      <c r="M15" s="49"/>
      <c r="N15" s="55">
        <f t="shared" si="6"/>
        <v>5</v>
      </c>
      <c r="O15" s="60">
        <f t="shared" si="0"/>
        <v>0</v>
      </c>
      <c r="P15" s="61">
        <f t="shared" si="5"/>
        <v>141438.86530099498</v>
      </c>
      <c r="Q15" s="62"/>
      <c r="R15" s="41"/>
      <c r="S15" s="99"/>
      <c r="T15" s="48"/>
    </row>
    <row r="16" spans="1:20" s="100" customFormat="1" ht="15" customHeight="1" x14ac:dyDescent="0.2">
      <c r="A16" s="48"/>
      <c r="B16" s="42"/>
      <c r="C16" s="43">
        <f t="shared" si="4"/>
        <v>6</v>
      </c>
      <c r="D16" s="44">
        <f t="shared" si="1"/>
        <v>200</v>
      </c>
      <c r="E16" s="53"/>
      <c r="F16" s="45">
        <f t="shared" si="2"/>
        <v>14400</v>
      </c>
      <c r="G16" s="109">
        <f t="shared" si="3"/>
        <v>17284.839336172801</v>
      </c>
      <c r="H16" s="109"/>
      <c r="I16" s="46"/>
      <c r="J16" s="47"/>
      <c r="K16" s="48"/>
      <c r="L16" s="48"/>
      <c r="M16" s="49"/>
      <c r="N16" s="43">
        <f t="shared" si="6"/>
        <v>6</v>
      </c>
      <c r="O16" s="50">
        <f t="shared" si="0"/>
        <v>0</v>
      </c>
      <c r="P16" s="51">
        <f t="shared" si="5"/>
        <v>151594.17582960642</v>
      </c>
      <c r="Q16" s="52"/>
      <c r="R16" s="41"/>
      <c r="S16" s="99"/>
      <c r="T16" s="48"/>
    </row>
    <row r="17" spans="1:20" s="100" customFormat="1" ht="15" customHeight="1" x14ac:dyDescent="0.2">
      <c r="A17" s="48"/>
      <c r="B17" s="42"/>
      <c r="C17" s="43">
        <f t="shared" si="4"/>
        <v>7</v>
      </c>
      <c r="D17" s="44">
        <f t="shared" si="1"/>
        <v>200</v>
      </c>
      <c r="E17" s="53"/>
      <c r="F17" s="63">
        <f t="shared" si="2"/>
        <v>16800</v>
      </c>
      <c r="G17" s="109">
        <f t="shared" si="3"/>
        <v>20799.92969634317</v>
      </c>
      <c r="H17" s="109"/>
      <c r="I17" s="54"/>
      <c r="J17" s="47"/>
      <c r="K17" s="48"/>
      <c r="L17" s="48"/>
      <c r="M17" s="49"/>
      <c r="N17" s="43">
        <f t="shared" si="6"/>
        <v>7</v>
      </c>
      <c r="O17" s="50">
        <f t="shared" si="0"/>
        <v>0</v>
      </c>
      <c r="P17" s="51">
        <f t="shared" si="5"/>
        <v>162478.63765417217</v>
      </c>
      <c r="Q17" s="52"/>
      <c r="R17" s="41"/>
      <c r="S17" s="99"/>
      <c r="T17" s="48"/>
    </row>
    <row r="18" spans="1:20" s="100" customFormat="1" ht="15" customHeight="1" x14ac:dyDescent="0.2">
      <c r="A18" s="48"/>
      <c r="B18" s="42"/>
      <c r="C18" s="43">
        <f t="shared" si="4"/>
        <v>8</v>
      </c>
      <c r="D18" s="44">
        <f t="shared" si="1"/>
        <v>200</v>
      </c>
      <c r="E18" s="53"/>
      <c r="F18" s="45">
        <f t="shared" si="2"/>
        <v>19200</v>
      </c>
      <c r="G18" s="109">
        <f t="shared" si="3"/>
        <v>24525.925478123761</v>
      </c>
      <c r="H18" s="109"/>
      <c r="I18" s="46"/>
      <c r="J18" s="47"/>
      <c r="K18" s="48"/>
      <c r="L18" s="48"/>
      <c r="M18" s="49"/>
      <c r="N18" s="43">
        <f t="shared" si="6"/>
        <v>8</v>
      </c>
      <c r="O18" s="50">
        <f t="shared" si="0"/>
        <v>0</v>
      </c>
      <c r="P18" s="51">
        <f t="shared" si="5"/>
        <v>174144.60383774174</v>
      </c>
      <c r="Q18" s="52"/>
      <c r="R18" s="41"/>
      <c r="S18" s="99"/>
      <c r="T18" s="48"/>
    </row>
    <row r="19" spans="1:20" s="100" customFormat="1" ht="15" customHeight="1" x14ac:dyDescent="0.2">
      <c r="A19" s="48"/>
      <c r="B19" s="42"/>
      <c r="C19" s="43">
        <f t="shared" si="4"/>
        <v>9</v>
      </c>
      <c r="D19" s="44">
        <f t="shared" si="1"/>
        <v>200</v>
      </c>
      <c r="E19" s="53"/>
      <c r="F19" s="45">
        <f t="shared" si="2"/>
        <v>21600</v>
      </c>
      <c r="G19" s="109">
        <f t="shared" si="3"/>
        <v>28475.481006811187</v>
      </c>
      <c r="H19" s="109"/>
      <c r="I19" s="54"/>
      <c r="J19" s="47"/>
      <c r="K19" s="48"/>
      <c r="L19" s="48"/>
      <c r="M19" s="49"/>
      <c r="N19" s="43">
        <f t="shared" si="6"/>
        <v>9</v>
      </c>
      <c r="O19" s="50">
        <f t="shared" si="0"/>
        <v>0</v>
      </c>
      <c r="P19" s="51">
        <f t="shared" si="5"/>
        <v>186648.1863932916</v>
      </c>
      <c r="Q19" s="52"/>
      <c r="R19" s="41"/>
      <c r="S19" s="99"/>
      <c r="T19" s="48"/>
    </row>
    <row r="20" spans="1:20" ht="15" customHeight="1" x14ac:dyDescent="0.2">
      <c r="A20" s="9"/>
      <c r="B20" s="33"/>
      <c r="C20" s="55">
        <f t="shared" si="4"/>
        <v>10</v>
      </c>
      <c r="D20" s="56">
        <f t="shared" si="1"/>
        <v>200</v>
      </c>
      <c r="E20" s="57"/>
      <c r="F20" s="58">
        <f t="shared" si="2"/>
        <v>24000</v>
      </c>
      <c r="G20" s="119">
        <f t="shared" si="3"/>
        <v>32662.009867219862</v>
      </c>
      <c r="H20" s="119"/>
      <c r="I20" s="64"/>
      <c r="J20" s="37"/>
      <c r="K20" s="9"/>
      <c r="L20" s="9"/>
      <c r="M20" s="29"/>
      <c r="N20" s="55">
        <f t="shared" si="6"/>
        <v>10</v>
      </c>
      <c r="O20" s="60">
        <f t="shared" si="0"/>
        <v>0</v>
      </c>
      <c r="P20" s="61">
        <f t="shared" si="5"/>
        <v>200049.52617632996</v>
      </c>
      <c r="Q20" s="65"/>
      <c r="R20" s="41"/>
      <c r="S20" s="98"/>
      <c r="T20" s="9"/>
    </row>
    <row r="21" spans="1:20" s="100" customFormat="1" ht="15" customHeight="1" x14ac:dyDescent="0.2">
      <c r="A21" s="48"/>
      <c r="B21" s="42"/>
      <c r="C21" s="43">
        <f t="shared" si="4"/>
        <v>11</v>
      </c>
      <c r="D21" s="44">
        <f t="shared" si="1"/>
        <v>200</v>
      </c>
      <c r="E21" s="53"/>
      <c r="F21" s="45">
        <f t="shared" si="2"/>
        <v>26400</v>
      </c>
      <c r="G21" s="109">
        <f t="shared" si="3"/>
        <v>37099.730459253056</v>
      </c>
      <c r="H21" s="109"/>
      <c r="I21" s="54"/>
      <c r="J21" s="47"/>
      <c r="K21" s="48"/>
      <c r="L21" s="48"/>
      <c r="M21" s="49"/>
      <c r="N21" s="43">
        <f t="shared" si="6"/>
        <v>11</v>
      </c>
      <c r="O21" s="50">
        <f t="shared" si="0"/>
        <v>0</v>
      </c>
      <c r="P21" s="51">
        <f t="shared" si="5"/>
        <v>214413.08215579047</v>
      </c>
      <c r="Q21" s="52"/>
      <c r="R21" s="41"/>
      <c r="S21" s="99"/>
      <c r="T21" s="48"/>
    </row>
    <row r="22" spans="1:20" s="100" customFormat="1" ht="15" customHeight="1" x14ac:dyDescent="0.2">
      <c r="A22" s="48"/>
      <c r="B22" s="42"/>
      <c r="C22" s="43">
        <f t="shared" si="4"/>
        <v>12</v>
      </c>
      <c r="D22" s="44">
        <f t="shared" si="1"/>
        <v>200</v>
      </c>
      <c r="E22" s="53"/>
      <c r="F22" s="45">
        <f t="shared" si="2"/>
        <v>28800</v>
      </c>
      <c r="G22" s="109">
        <f t="shared" si="3"/>
        <v>41803.714286808245</v>
      </c>
      <c r="H22" s="109"/>
      <c r="I22" s="46"/>
      <c r="J22" s="47"/>
      <c r="K22" s="48"/>
      <c r="L22" s="48"/>
      <c r="M22" s="49"/>
      <c r="N22" s="43">
        <f t="shared" si="6"/>
        <v>12</v>
      </c>
      <c r="O22" s="50">
        <f t="shared" si="0"/>
        <v>0</v>
      </c>
      <c r="P22" s="51">
        <f t="shared" si="5"/>
        <v>229807.94145457624</v>
      </c>
      <c r="Q22" s="52"/>
      <c r="R22" s="41"/>
      <c r="S22" s="99"/>
      <c r="T22" s="48"/>
    </row>
    <row r="23" spans="1:20" s="100" customFormat="1" ht="15" customHeight="1" x14ac:dyDescent="0.2">
      <c r="A23" s="48"/>
      <c r="B23" s="42"/>
      <c r="C23" s="43">
        <f t="shared" si="4"/>
        <v>13</v>
      </c>
      <c r="D23" s="44">
        <f t="shared" si="1"/>
        <v>200</v>
      </c>
      <c r="E23" s="53"/>
      <c r="F23" s="45">
        <f t="shared" si="2"/>
        <v>31200</v>
      </c>
      <c r="G23" s="109">
        <f t="shared" si="3"/>
        <v>46789.937144016745</v>
      </c>
      <c r="H23" s="109"/>
      <c r="I23" s="54"/>
      <c r="J23" s="47"/>
      <c r="K23" s="48"/>
      <c r="L23" s="48"/>
      <c r="M23" s="49"/>
      <c r="N23" s="43">
        <f t="shared" si="6"/>
        <v>13</v>
      </c>
      <c r="O23" s="50">
        <f t="shared" si="0"/>
        <v>0</v>
      </c>
      <c r="P23" s="51">
        <f t="shared" si="5"/>
        <v>246308.15165101484</v>
      </c>
      <c r="Q23" s="52"/>
      <c r="R23" s="41"/>
      <c r="S23" s="99"/>
      <c r="T23" s="48"/>
    </row>
    <row r="24" spans="1:20" s="100" customFormat="1" ht="15" customHeight="1" x14ac:dyDescent="0.2">
      <c r="A24" s="48"/>
      <c r="B24" s="42"/>
      <c r="C24" s="43">
        <f t="shared" si="4"/>
        <v>14</v>
      </c>
      <c r="D24" s="44">
        <f t="shared" si="1"/>
        <v>200</v>
      </c>
      <c r="E24" s="53"/>
      <c r="F24" s="45">
        <f t="shared" si="2"/>
        <v>33600</v>
      </c>
      <c r="G24" s="109">
        <f t="shared" si="3"/>
        <v>52075.333372657755</v>
      </c>
      <c r="H24" s="109"/>
      <c r="I24" s="46"/>
      <c r="J24" s="47"/>
      <c r="K24" s="48"/>
      <c r="L24" s="48"/>
      <c r="M24" s="49"/>
      <c r="N24" s="43">
        <f t="shared" si="6"/>
        <v>14</v>
      </c>
      <c r="O24" s="50">
        <f t="shared" si="0"/>
        <v>0</v>
      </c>
      <c r="P24" s="51">
        <f t="shared" si="5"/>
        <v>263993.07693955774</v>
      </c>
      <c r="Q24" s="52"/>
      <c r="R24" s="41"/>
      <c r="S24" s="48"/>
      <c r="T24" s="48"/>
    </row>
    <row r="25" spans="1:20" ht="15" customHeight="1" x14ac:dyDescent="0.2">
      <c r="A25" s="9"/>
      <c r="B25" s="33"/>
      <c r="C25" s="55">
        <f t="shared" si="4"/>
        <v>15</v>
      </c>
      <c r="D25" s="56">
        <f t="shared" si="1"/>
        <v>200</v>
      </c>
      <c r="E25" s="57"/>
      <c r="F25" s="58">
        <f t="shared" si="2"/>
        <v>36000</v>
      </c>
      <c r="G25" s="119">
        <f t="shared" si="3"/>
        <v>57677.853375017221</v>
      </c>
      <c r="H25" s="119"/>
      <c r="I25" s="66"/>
      <c r="J25" s="37"/>
      <c r="K25" s="9"/>
      <c r="L25" s="9"/>
      <c r="M25" s="29"/>
      <c r="N25" s="55">
        <f t="shared" si="6"/>
        <v>15</v>
      </c>
      <c r="O25" s="60">
        <f t="shared" si="0"/>
        <v>0</v>
      </c>
      <c r="P25" s="61">
        <f t="shared" si="5"/>
        <v>282947.77986381802</v>
      </c>
      <c r="Q25" s="65"/>
      <c r="R25" s="41"/>
      <c r="S25" s="9"/>
      <c r="T25" s="9"/>
    </row>
    <row r="26" spans="1:20" s="100" customFormat="1" ht="15" customHeight="1" x14ac:dyDescent="0.2">
      <c r="A26" s="48"/>
      <c r="B26" s="42"/>
      <c r="C26" s="43">
        <f t="shared" si="4"/>
        <v>16</v>
      </c>
      <c r="D26" s="44">
        <f t="shared" si="1"/>
        <v>200</v>
      </c>
      <c r="E26" s="53"/>
      <c r="F26" s="67">
        <f t="shared" si="2"/>
        <v>38400</v>
      </c>
      <c r="G26" s="109">
        <f t="shared" si="3"/>
        <v>63616.524577518256</v>
      </c>
      <c r="H26" s="109"/>
      <c r="I26" s="46"/>
      <c r="J26" s="47"/>
      <c r="K26" s="48"/>
      <c r="L26" s="48"/>
      <c r="M26" s="49"/>
      <c r="N26" s="43">
        <f t="shared" si="6"/>
        <v>16</v>
      </c>
      <c r="O26" s="50">
        <f t="shared" si="0"/>
        <v>0</v>
      </c>
      <c r="P26" s="51">
        <f t="shared" si="5"/>
        <v>303263.43045804021</v>
      </c>
      <c r="Q26" s="52"/>
      <c r="R26" s="41"/>
      <c r="S26" s="48"/>
      <c r="T26" s="48"/>
    </row>
    <row r="27" spans="1:20" s="100" customFormat="1" ht="15" customHeight="1" x14ac:dyDescent="0.2">
      <c r="A27" s="48"/>
      <c r="B27" s="42"/>
      <c r="C27" s="43">
        <f t="shared" si="4"/>
        <v>17</v>
      </c>
      <c r="D27" s="44">
        <f t="shared" si="1"/>
        <v>200</v>
      </c>
      <c r="E27" s="53"/>
      <c r="F27" s="45">
        <f t="shared" si="2"/>
        <v>40800</v>
      </c>
      <c r="G27" s="109">
        <f t="shared" si="3"/>
        <v>69911.516052169362</v>
      </c>
      <c r="H27" s="109"/>
      <c r="I27" s="54"/>
      <c r="J27" s="47"/>
      <c r="K27" s="48"/>
      <c r="L27" s="48"/>
      <c r="M27" s="49"/>
      <c r="N27" s="43">
        <f t="shared" si="6"/>
        <v>17</v>
      </c>
      <c r="O27" s="50">
        <f t="shared" si="0"/>
        <v>0</v>
      </c>
      <c r="P27" s="51">
        <f t="shared" si="5"/>
        <v>325037.74476492754</v>
      </c>
      <c r="Q27" s="52"/>
      <c r="R27" s="41"/>
      <c r="S27" s="48"/>
      <c r="T27" s="48"/>
    </row>
    <row r="28" spans="1:20" s="100" customFormat="1" ht="15" customHeight="1" x14ac:dyDescent="0.2">
      <c r="A28" s="48"/>
      <c r="B28" s="42"/>
      <c r="C28" s="43">
        <f t="shared" si="4"/>
        <v>18</v>
      </c>
      <c r="D28" s="44">
        <f t="shared" si="1"/>
        <v>200</v>
      </c>
      <c r="E28" s="53"/>
      <c r="F28" s="45">
        <f t="shared" si="2"/>
        <v>43200</v>
      </c>
      <c r="G28" s="109">
        <f t="shared" si="3"/>
        <v>76584.207015299529</v>
      </c>
      <c r="H28" s="109"/>
      <c r="I28" s="46"/>
      <c r="J28" s="47"/>
      <c r="K28" s="48"/>
      <c r="L28" s="48"/>
      <c r="M28" s="49"/>
      <c r="N28" s="43">
        <f t="shared" si="6"/>
        <v>18</v>
      </c>
      <c r="O28" s="50">
        <f t="shared" si="0"/>
        <v>0</v>
      </c>
      <c r="P28" s="51">
        <f t="shared" si="5"/>
        <v>348375.45483904937</v>
      </c>
      <c r="Q28" s="52"/>
      <c r="R28" s="41"/>
      <c r="S28" s="48"/>
      <c r="T28" s="48"/>
    </row>
    <row r="29" spans="1:20" s="100" customFormat="1" ht="15" customHeight="1" x14ac:dyDescent="0.2">
      <c r="A29" s="48"/>
      <c r="B29" s="42"/>
      <c r="C29" s="43">
        <f t="shared" si="4"/>
        <v>19</v>
      </c>
      <c r="D29" s="44">
        <f t="shared" si="1"/>
        <v>200</v>
      </c>
      <c r="E29" s="53"/>
      <c r="F29" s="45">
        <f t="shared" si="2"/>
        <v>45600</v>
      </c>
      <c r="G29" s="109">
        <f t="shared" si="3"/>
        <v>83657.2594362175</v>
      </c>
      <c r="H29" s="109"/>
      <c r="I29" s="54"/>
      <c r="J29" s="47"/>
      <c r="K29" s="48"/>
      <c r="L29" s="48"/>
      <c r="M29" s="49"/>
      <c r="N29" s="43">
        <f t="shared" si="6"/>
        <v>19</v>
      </c>
      <c r="O29" s="50">
        <f t="shared" si="0"/>
        <v>0</v>
      </c>
      <c r="P29" s="51">
        <f t="shared" si="5"/>
        <v>373388.81249649316</v>
      </c>
      <c r="Q29" s="52"/>
      <c r="R29" s="41"/>
      <c r="S29" s="48"/>
      <c r="T29" s="48"/>
    </row>
    <row r="30" spans="1:20" ht="15" customHeight="1" x14ac:dyDescent="0.2">
      <c r="A30" s="9"/>
      <c r="B30" s="33"/>
      <c r="C30" s="55">
        <f t="shared" si="4"/>
        <v>20</v>
      </c>
      <c r="D30" s="56">
        <f t="shared" si="1"/>
        <v>200</v>
      </c>
      <c r="E30" s="57"/>
      <c r="F30" s="58">
        <f t="shared" si="2"/>
        <v>48000</v>
      </c>
      <c r="G30" s="119">
        <f t="shared" si="3"/>
        <v>91154.695002390552</v>
      </c>
      <c r="H30" s="119"/>
      <c r="I30" s="64"/>
      <c r="J30" s="37"/>
      <c r="K30" s="9"/>
      <c r="L30" s="9"/>
      <c r="M30" s="29"/>
      <c r="N30" s="55">
        <f t="shared" si="6"/>
        <v>20</v>
      </c>
      <c r="O30" s="60">
        <f t="shared" si="0"/>
        <v>0</v>
      </c>
      <c r="P30" s="61">
        <f t="shared" si="5"/>
        <v>400198.12923374138</v>
      </c>
      <c r="Q30" s="65"/>
      <c r="R30" s="41"/>
      <c r="S30" s="9"/>
      <c r="T30" s="9"/>
    </row>
    <row r="31" spans="1:20" s="100" customFormat="1" ht="15" customHeight="1" x14ac:dyDescent="0.2">
      <c r="A31" s="48"/>
      <c r="B31" s="42"/>
      <c r="C31" s="43">
        <f t="shared" si="4"/>
        <v>21</v>
      </c>
      <c r="D31" s="44">
        <f t="shared" si="1"/>
        <v>200</v>
      </c>
      <c r="E31" s="53"/>
      <c r="F31" s="45">
        <f t="shared" si="2"/>
        <v>50400</v>
      </c>
      <c r="G31" s="109">
        <f t="shared" si="3"/>
        <v>99101.976702533997</v>
      </c>
      <c r="H31" s="109"/>
      <c r="I31" s="54"/>
      <c r="J31" s="47"/>
      <c r="K31" s="48"/>
      <c r="L31" s="48"/>
      <c r="M31" s="49"/>
      <c r="N31" s="43">
        <f t="shared" si="6"/>
        <v>21</v>
      </c>
      <c r="O31" s="50">
        <f t="shared" si="0"/>
        <v>0</v>
      </c>
      <c r="P31" s="51">
        <f t="shared" si="5"/>
        <v>428932.35491272405</v>
      </c>
      <c r="Q31" s="52"/>
      <c r="R31" s="41"/>
      <c r="S31" s="48"/>
      <c r="T31" s="48"/>
    </row>
    <row r="32" spans="1:20" s="100" customFormat="1" ht="15" customHeight="1" x14ac:dyDescent="0.2">
      <c r="A32" s="48"/>
      <c r="B32" s="42"/>
      <c r="C32" s="43">
        <f t="shared" si="4"/>
        <v>22</v>
      </c>
      <c r="D32" s="44">
        <f t="shared" si="1"/>
        <v>200</v>
      </c>
      <c r="E32" s="53"/>
      <c r="F32" s="45">
        <f t="shared" si="2"/>
        <v>52800</v>
      </c>
      <c r="G32" s="109">
        <f t="shared" si="3"/>
        <v>107526.09530468604</v>
      </c>
      <c r="H32" s="109"/>
      <c r="I32" s="46"/>
      <c r="J32" s="47"/>
      <c r="K32" s="48"/>
      <c r="L32" s="48"/>
      <c r="M32" s="49"/>
      <c r="N32" s="43">
        <f t="shared" si="6"/>
        <v>22</v>
      </c>
      <c r="O32" s="50">
        <f t="shared" si="0"/>
        <v>0</v>
      </c>
      <c r="P32" s="51">
        <f t="shared" si="5"/>
        <v>459729.69799545768</v>
      </c>
      <c r="Q32" s="52"/>
      <c r="R32" s="41"/>
      <c r="S32" s="48"/>
      <c r="T32" s="48"/>
    </row>
    <row r="33" spans="1:20" s="100" customFormat="1" ht="15" customHeight="1" x14ac:dyDescent="0.2">
      <c r="A33" s="48"/>
      <c r="B33" s="42"/>
      <c r="C33" s="43">
        <f t="shared" si="4"/>
        <v>23</v>
      </c>
      <c r="D33" s="44">
        <f t="shared" si="1"/>
        <v>200</v>
      </c>
      <c r="E33" s="53"/>
      <c r="F33" s="45">
        <f t="shared" si="2"/>
        <v>55200</v>
      </c>
      <c r="G33" s="109">
        <f t="shared" si="3"/>
        <v>116455.66102296721</v>
      </c>
      <c r="H33" s="109"/>
      <c r="I33" s="54"/>
      <c r="J33" s="47"/>
      <c r="K33" s="48"/>
      <c r="L33" s="48"/>
      <c r="M33" s="49"/>
      <c r="N33" s="43">
        <f t="shared" si="6"/>
        <v>23</v>
      </c>
      <c r="O33" s="50">
        <f t="shared" si="0"/>
        <v>0</v>
      </c>
      <c r="P33" s="51">
        <f t="shared" si="5"/>
        <v>492738.29031153157</v>
      </c>
      <c r="Q33" s="52"/>
      <c r="R33" s="41"/>
      <c r="S33" s="48"/>
      <c r="T33" s="48"/>
    </row>
    <row r="34" spans="1:20" s="100" customFormat="1" ht="15" customHeight="1" x14ac:dyDescent="0.2">
      <c r="A34" s="48"/>
      <c r="B34" s="42"/>
      <c r="C34" s="43">
        <f t="shared" si="4"/>
        <v>24</v>
      </c>
      <c r="D34" s="44">
        <f t="shared" si="1"/>
        <v>200</v>
      </c>
      <c r="E34" s="53"/>
      <c r="F34" s="45">
        <f t="shared" si="2"/>
        <v>57600</v>
      </c>
      <c r="G34" s="109">
        <f t="shared" si="3"/>
        <v>125921.00068434524</v>
      </c>
      <c r="H34" s="109"/>
      <c r="I34" s="46"/>
      <c r="J34" s="47"/>
      <c r="K34" s="48"/>
      <c r="L34" s="48"/>
      <c r="M34" s="49"/>
      <c r="N34" s="43">
        <f t="shared" si="6"/>
        <v>24</v>
      </c>
      <c r="O34" s="50">
        <f t="shared" si="0"/>
        <v>0</v>
      </c>
      <c r="P34" s="51">
        <f t="shared" si="5"/>
        <v>528116.89955589955</v>
      </c>
      <c r="Q34" s="52"/>
      <c r="R34" s="41"/>
      <c r="S34" s="48"/>
      <c r="T34" s="48"/>
    </row>
    <row r="35" spans="1:20" ht="15" customHeight="1" x14ac:dyDescent="0.2">
      <c r="A35" s="9"/>
      <c r="B35" s="33"/>
      <c r="C35" s="55">
        <f t="shared" si="4"/>
        <v>25</v>
      </c>
      <c r="D35" s="56">
        <f t="shared" si="1"/>
        <v>200</v>
      </c>
      <c r="E35" s="57"/>
      <c r="F35" s="58">
        <f t="shared" si="2"/>
        <v>60000</v>
      </c>
      <c r="G35" s="119">
        <f t="shared" si="3"/>
        <v>135954.26072540597</v>
      </c>
      <c r="H35" s="119"/>
      <c r="I35" s="66"/>
      <c r="J35" s="37"/>
      <c r="K35" s="9"/>
      <c r="L35" s="9"/>
      <c r="M35" s="29"/>
      <c r="N35" s="55">
        <f t="shared" si="6"/>
        <v>25</v>
      </c>
      <c r="O35" s="60">
        <f t="shared" si="0"/>
        <v>0</v>
      </c>
      <c r="P35" s="61">
        <f t="shared" si="5"/>
        <v>566035.69294401316</v>
      </c>
      <c r="Q35" s="65"/>
      <c r="R35" s="41"/>
      <c r="S35" s="9"/>
      <c r="T35" s="9"/>
    </row>
    <row r="36" spans="1:20" s="100" customFormat="1" ht="15" customHeight="1" x14ac:dyDescent="0.2">
      <c r="A36" s="48"/>
      <c r="B36" s="42"/>
      <c r="C36" s="43">
        <f t="shared" si="4"/>
        <v>26</v>
      </c>
      <c r="D36" s="44">
        <f t="shared" si="1"/>
        <v>200</v>
      </c>
      <c r="E36" s="53"/>
      <c r="F36" s="45">
        <f t="shared" si="2"/>
        <v>62400</v>
      </c>
      <c r="G36" s="109">
        <f t="shared" si="3"/>
        <v>146589.51636893034</v>
      </c>
      <c r="H36" s="109"/>
      <c r="I36" s="46"/>
      <c r="J36" s="47"/>
      <c r="K36" s="48"/>
      <c r="L36" s="48"/>
      <c r="M36" s="49"/>
      <c r="N36" s="43">
        <f t="shared" si="6"/>
        <v>26</v>
      </c>
      <c r="O36" s="50">
        <f t="shared" si="0"/>
        <v>0</v>
      </c>
      <c r="P36" s="51">
        <f t="shared" si="5"/>
        <v>606677.05569739337</v>
      </c>
      <c r="Q36" s="52"/>
      <c r="R36" s="41"/>
      <c r="S36" s="48"/>
      <c r="T36" s="48"/>
    </row>
    <row r="37" spans="1:20" s="100" customFormat="1" ht="15" customHeight="1" x14ac:dyDescent="0.2">
      <c r="A37" s="48"/>
      <c r="B37" s="42"/>
      <c r="C37" s="43">
        <f t="shared" si="4"/>
        <v>27</v>
      </c>
      <c r="D37" s="44">
        <f t="shared" si="1"/>
        <v>200</v>
      </c>
      <c r="E37" s="53"/>
      <c r="F37" s="45">
        <f t="shared" si="2"/>
        <v>64800</v>
      </c>
      <c r="G37" s="109">
        <f t="shared" si="3"/>
        <v>157862.88735106617</v>
      </c>
      <c r="H37" s="109"/>
      <c r="I37" s="54"/>
      <c r="J37" s="47"/>
      <c r="K37" s="48"/>
      <c r="L37" s="48"/>
      <c r="M37" s="49"/>
      <c r="N37" s="43">
        <f t="shared" si="6"/>
        <v>27</v>
      </c>
      <c r="O37" s="50">
        <f t="shared" si="0"/>
        <v>0</v>
      </c>
      <c r="P37" s="51">
        <f t="shared" si="5"/>
        <v>650236.46829646628</v>
      </c>
      <c r="Q37" s="52"/>
      <c r="R37" s="41"/>
      <c r="S37" s="48"/>
      <c r="T37" s="48"/>
    </row>
    <row r="38" spans="1:20" s="100" customFormat="1" ht="15" customHeight="1" x14ac:dyDescent="0.2">
      <c r="A38" s="48"/>
      <c r="B38" s="42"/>
      <c r="C38" s="43">
        <f t="shared" si="4"/>
        <v>28</v>
      </c>
      <c r="D38" s="44">
        <f t="shared" si="1"/>
        <v>200</v>
      </c>
      <c r="E38" s="53"/>
      <c r="F38" s="45">
        <f t="shared" si="2"/>
        <v>67200</v>
      </c>
      <c r="G38" s="109">
        <f t="shared" si="3"/>
        <v>169812.66059213015</v>
      </c>
      <c r="H38" s="109"/>
      <c r="I38" s="46"/>
      <c r="J38" s="47"/>
      <c r="K38" s="48"/>
      <c r="L38" s="48"/>
      <c r="M38" s="49"/>
      <c r="N38" s="43">
        <f t="shared" si="6"/>
        <v>28</v>
      </c>
      <c r="O38" s="50">
        <f t="shared" si="0"/>
        <v>0</v>
      </c>
      <c r="P38" s="51">
        <f t="shared" si="5"/>
        <v>696923.44672015263</v>
      </c>
      <c r="Q38" s="52"/>
      <c r="R38" s="41"/>
      <c r="S38" s="48"/>
      <c r="T38" s="48"/>
    </row>
    <row r="39" spans="1:20" s="100" customFormat="1" ht="15" customHeight="1" x14ac:dyDescent="0.2">
      <c r="A39" s="48"/>
      <c r="B39" s="42"/>
      <c r="C39" s="43">
        <f t="shared" si="4"/>
        <v>29</v>
      </c>
      <c r="D39" s="44">
        <f t="shared" si="1"/>
        <v>200</v>
      </c>
      <c r="E39" s="53"/>
      <c r="F39" s="45">
        <f t="shared" si="2"/>
        <v>69600</v>
      </c>
      <c r="G39" s="109">
        <f t="shared" si="3"/>
        <v>182479.42022765797</v>
      </c>
      <c r="H39" s="109"/>
      <c r="I39" s="54"/>
      <c r="J39" s="47"/>
      <c r="K39" s="48"/>
      <c r="L39" s="48"/>
      <c r="M39" s="49"/>
      <c r="N39" s="43">
        <f t="shared" si="6"/>
        <v>29</v>
      </c>
      <c r="O39" s="50">
        <f t="shared" si="0"/>
        <v>0</v>
      </c>
      <c r="P39" s="51">
        <f t="shared" si="5"/>
        <v>746962.55019465962</v>
      </c>
      <c r="Q39" s="52"/>
      <c r="R39" s="41"/>
      <c r="S39" s="48"/>
      <c r="T39" s="48"/>
    </row>
    <row r="40" spans="1:20" ht="15" customHeight="1" x14ac:dyDescent="0.2">
      <c r="A40" s="9"/>
      <c r="B40" s="33"/>
      <c r="C40" s="55">
        <f t="shared" si="4"/>
        <v>30</v>
      </c>
      <c r="D40" s="56">
        <f t="shared" si="1"/>
        <v>200</v>
      </c>
      <c r="E40" s="57"/>
      <c r="F40" s="58">
        <f t="shared" si="2"/>
        <v>72000</v>
      </c>
      <c r="G40" s="119">
        <f t="shared" si="3"/>
        <v>195906.18544131747</v>
      </c>
      <c r="H40" s="119"/>
      <c r="I40" s="64"/>
      <c r="J40" s="37"/>
      <c r="K40" s="9"/>
      <c r="L40" s="9"/>
      <c r="M40" s="29"/>
      <c r="N40" s="55">
        <f t="shared" si="6"/>
        <v>30</v>
      </c>
      <c r="O40" s="60">
        <f t="shared" si="0"/>
        <v>0</v>
      </c>
      <c r="P40" s="61">
        <f t="shared" si="5"/>
        <v>800594.46129863628</v>
      </c>
      <c r="Q40" s="65"/>
      <c r="R40" s="41"/>
      <c r="S40" s="9"/>
      <c r="T40" s="9"/>
    </row>
    <row r="41" spans="1:20" s="100" customFormat="1" ht="15" customHeight="1" x14ac:dyDescent="0.2">
      <c r="A41" s="48"/>
      <c r="B41" s="42"/>
      <c r="C41" s="43">
        <f t="shared" si="4"/>
        <v>31</v>
      </c>
      <c r="D41" s="44">
        <f t="shared" si="1"/>
        <v>200</v>
      </c>
      <c r="E41" s="53"/>
      <c r="F41" s="45">
        <f t="shared" si="2"/>
        <v>74400</v>
      </c>
      <c r="G41" s="109">
        <f t="shared" si="3"/>
        <v>210138.55656779654</v>
      </c>
      <c r="H41" s="109"/>
      <c r="I41" s="54"/>
      <c r="J41" s="47"/>
      <c r="K41" s="48"/>
      <c r="L41" s="48"/>
      <c r="M41" s="49"/>
      <c r="N41" s="43">
        <f t="shared" si="6"/>
        <v>31</v>
      </c>
      <c r="O41" s="50">
        <f t="shared" si="0"/>
        <v>0</v>
      </c>
      <c r="P41" s="51">
        <f t="shared" si="5"/>
        <v>858077.14361987845</v>
      </c>
      <c r="Q41" s="52"/>
      <c r="R41" s="41"/>
      <c r="S41" s="48"/>
      <c r="T41" s="48"/>
    </row>
    <row r="42" spans="1:20" s="100" customFormat="1" ht="15" customHeight="1" x14ac:dyDescent="0.2">
      <c r="A42" s="48"/>
      <c r="B42" s="42"/>
      <c r="C42" s="43">
        <f>C41+1</f>
        <v>32</v>
      </c>
      <c r="D42" s="44">
        <f t="shared" si="1"/>
        <v>200</v>
      </c>
      <c r="E42" s="53"/>
      <c r="F42" s="45">
        <f t="shared" si="2"/>
        <v>76800</v>
      </c>
      <c r="G42" s="109">
        <f t="shared" si="3"/>
        <v>225224.86996186434</v>
      </c>
      <c r="H42" s="109"/>
      <c r="I42" s="54"/>
      <c r="J42" s="47"/>
      <c r="K42" s="48"/>
      <c r="L42" s="48"/>
      <c r="M42" s="49"/>
      <c r="N42" s="43">
        <f>N41+1</f>
        <v>32</v>
      </c>
      <c r="O42" s="50">
        <f t="shared" si="0"/>
        <v>0</v>
      </c>
      <c r="P42" s="51">
        <f t="shared" si="5"/>
        <v>919687.08253178583</v>
      </c>
      <c r="Q42" s="52"/>
      <c r="R42" s="41"/>
      <c r="S42" s="48"/>
      <c r="T42" s="48"/>
    </row>
    <row r="43" spans="1:20" s="100" customFormat="1" ht="15" customHeight="1" x14ac:dyDescent="0.2">
      <c r="A43" s="48"/>
      <c r="B43" s="42"/>
      <c r="C43" s="43">
        <f>C42+1</f>
        <v>33</v>
      </c>
      <c r="D43" s="44">
        <f t="shared" si="1"/>
        <v>200</v>
      </c>
      <c r="E43" s="53"/>
      <c r="F43" s="45">
        <f t="shared" si="2"/>
        <v>79200</v>
      </c>
      <c r="G43" s="109">
        <f t="shared" si="3"/>
        <v>241216.36215957621</v>
      </c>
      <c r="H43" s="109"/>
      <c r="I43" s="54"/>
      <c r="J43" s="47"/>
      <c r="K43" s="48"/>
      <c r="L43" s="48"/>
      <c r="M43" s="49"/>
      <c r="N43" s="43">
        <f>N42+1</f>
        <v>33</v>
      </c>
      <c r="O43" s="50">
        <f t="shared" si="0"/>
        <v>0</v>
      </c>
      <c r="P43" s="51">
        <f t="shared" si="5"/>
        <v>985720.61505756818</v>
      </c>
      <c r="Q43" s="52"/>
      <c r="R43" s="41"/>
      <c r="S43" s="48"/>
      <c r="T43" s="48"/>
    </row>
    <row r="44" spans="1:20" s="100" customFormat="1" ht="15" customHeight="1" x14ac:dyDescent="0.2">
      <c r="A44" s="48"/>
      <c r="B44" s="42"/>
      <c r="C44" s="43">
        <f>C43+1</f>
        <v>34</v>
      </c>
      <c r="D44" s="44">
        <f t="shared" si="1"/>
        <v>200</v>
      </c>
      <c r="E44" s="53"/>
      <c r="F44" s="45">
        <f t="shared" si="2"/>
        <v>81600</v>
      </c>
      <c r="G44" s="109">
        <f t="shared" si="3"/>
        <v>258167.3438891508</v>
      </c>
      <c r="H44" s="109"/>
      <c r="I44" s="68"/>
      <c r="J44" s="47"/>
      <c r="K44" s="48"/>
      <c r="L44" s="48"/>
      <c r="M44" s="49"/>
      <c r="N44" s="43">
        <f>N43+1</f>
        <v>34</v>
      </c>
      <c r="O44" s="50">
        <f t="shared" si="0"/>
        <v>0</v>
      </c>
      <c r="P44" s="51">
        <f t="shared" si="5"/>
        <v>1056495.3552187018</v>
      </c>
      <c r="Q44" s="52"/>
      <c r="R44" s="41"/>
      <c r="S44" s="48"/>
      <c r="T44" s="48"/>
    </row>
    <row r="45" spans="1:20" s="101" customFormat="1" ht="15" customHeight="1" thickBot="1" x14ac:dyDescent="0.25">
      <c r="A45" s="76"/>
      <c r="B45" s="69"/>
      <c r="C45" s="70">
        <f>C44+1</f>
        <v>35</v>
      </c>
      <c r="D45" s="71">
        <f t="shared" si="1"/>
        <v>200</v>
      </c>
      <c r="E45" s="72"/>
      <c r="F45" s="73">
        <f t="shared" si="2"/>
        <v>84000</v>
      </c>
      <c r="G45" s="110">
        <f t="shared" si="3"/>
        <v>276135.38452249987</v>
      </c>
      <c r="H45" s="110"/>
      <c r="I45" s="74"/>
      <c r="J45" s="75"/>
      <c r="K45" s="76"/>
      <c r="L45" s="76"/>
      <c r="M45" s="77"/>
      <c r="N45" s="70">
        <f>N44+1</f>
        <v>35</v>
      </c>
      <c r="O45" s="78">
        <f t="shared" si="0"/>
        <v>0</v>
      </c>
      <c r="P45" s="79">
        <f t="shared" si="5"/>
        <v>1132351.7217234047</v>
      </c>
      <c r="Q45" s="80"/>
      <c r="R45" s="41"/>
      <c r="S45" s="9"/>
      <c r="T45" s="76"/>
    </row>
    <row r="46" spans="1:20" ht="18.75" customHeight="1" thickBot="1" x14ac:dyDescent="0.25">
      <c r="A46" s="9"/>
      <c r="B46" s="81"/>
      <c r="C46" s="82"/>
      <c r="D46" s="82"/>
      <c r="E46" s="82"/>
      <c r="F46" s="82"/>
      <c r="G46" s="83"/>
      <c r="H46" s="82"/>
      <c r="I46" s="82"/>
      <c r="J46" s="84"/>
      <c r="K46" s="9"/>
      <c r="L46" s="9"/>
      <c r="M46" s="85"/>
      <c r="N46" s="86"/>
      <c r="O46" s="86"/>
      <c r="P46" s="86"/>
      <c r="Q46" s="87"/>
      <c r="R46" s="88"/>
      <c r="S46" s="9"/>
      <c r="T46" s="9"/>
    </row>
    <row r="47" spans="1:20" s="100" customFormat="1" ht="35.25" customHeight="1" x14ac:dyDescent="0.2">
      <c r="A47" s="48"/>
      <c r="B47" s="106" t="s">
        <v>15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48"/>
      <c r="T47" s="48"/>
    </row>
    <row r="48" spans="1:20" s="100" customFormat="1" ht="12" customHeight="1" x14ac:dyDescent="0.2">
      <c r="A48" s="48"/>
      <c r="B48" s="106" t="s">
        <v>16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48"/>
      <c r="T48" s="48"/>
    </row>
    <row r="49" spans="1:20" ht="14.25" customHeight="1" x14ac:dyDescent="0.2">
      <c r="A49" s="9"/>
      <c r="B49" s="107"/>
      <c r="C49" s="107"/>
      <c r="D49" s="107"/>
      <c r="E49" s="1"/>
      <c r="F49" s="108"/>
      <c r="G49" s="108"/>
      <c r="H49" s="108"/>
      <c r="I49" s="2"/>
      <c r="J49" s="2"/>
      <c r="K49" s="2"/>
      <c r="L49" s="2"/>
      <c r="M49" s="111"/>
      <c r="N49" s="111"/>
      <c r="O49" s="111"/>
      <c r="P49" s="111"/>
      <c r="Q49" s="111"/>
      <c r="R49" s="111"/>
      <c r="S49" s="9"/>
      <c r="T49" s="9"/>
    </row>
    <row r="50" spans="1:20" x14ac:dyDescent="0.2">
      <c r="G50" s="103"/>
      <c r="I50" s="104"/>
    </row>
    <row r="51" spans="1:20" x14ac:dyDescent="0.2">
      <c r="G51" s="103"/>
      <c r="I51" s="104"/>
    </row>
    <row r="52" spans="1:20" x14ac:dyDescent="0.2">
      <c r="G52" s="103"/>
      <c r="I52" s="104"/>
    </row>
    <row r="53" spans="1:20" x14ac:dyDescent="0.2">
      <c r="G53" s="103"/>
      <c r="I53" s="104"/>
    </row>
    <row r="54" spans="1:20" x14ac:dyDescent="0.2">
      <c r="G54" s="103"/>
      <c r="I54" s="104"/>
    </row>
    <row r="55" spans="1:20" x14ac:dyDescent="0.2">
      <c r="G55" s="103"/>
      <c r="I55" s="104"/>
    </row>
    <row r="56" spans="1:20" x14ac:dyDescent="0.2">
      <c r="G56" s="103"/>
      <c r="I56" s="104"/>
    </row>
    <row r="57" spans="1:20" x14ac:dyDescent="0.2">
      <c r="G57" s="103"/>
      <c r="I57" s="104"/>
    </row>
    <row r="58" spans="1:20" x14ac:dyDescent="0.2">
      <c r="G58" s="103"/>
      <c r="I58" s="104"/>
    </row>
    <row r="59" spans="1:20" x14ac:dyDescent="0.2">
      <c r="G59" s="103"/>
      <c r="I59" s="104"/>
    </row>
    <row r="60" spans="1:20" x14ac:dyDescent="0.2">
      <c r="G60" s="103"/>
      <c r="I60" s="104"/>
    </row>
    <row r="61" spans="1:20" x14ac:dyDescent="0.2">
      <c r="G61" s="103"/>
      <c r="I61" s="104"/>
    </row>
    <row r="62" spans="1:20" x14ac:dyDescent="0.2">
      <c r="G62" s="103"/>
      <c r="I62" s="104"/>
    </row>
    <row r="63" spans="1:20" x14ac:dyDescent="0.2">
      <c r="G63" s="103"/>
      <c r="I63" s="104"/>
    </row>
    <row r="64" spans="1:20" x14ac:dyDescent="0.2">
      <c r="G64" s="103"/>
      <c r="I64" s="104"/>
    </row>
    <row r="65" spans="7:9" x14ac:dyDescent="0.2">
      <c r="G65" s="103"/>
      <c r="I65" s="104"/>
    </row>
    <row r="66" spans="7:9" x14ac:dyDescent="0.2">
      <c r="G66" s="103"/>
      <c r="I66" s="104"/>
    </row>
    <row r="67" spans="7:9" x14ac:dyDescent="0.2">
      <c r="G67" s="103"/>
      <c r="I67" s="104"/>
    </row>
    <row r="68" spans="7:9" x14ac:dyDescent="0.2">
      <c r="G68" s="103"/>
      <c r="I68" s="104"/>
    </row>
    <row r="69" spans="7:9" x14ac:dyDescent="0.2">
      <c r="G69" s="103"/>
      <c r="I69" s="104"/>
    </row>
    <row r="70" spans="7:9" x14ac:dyDescent="0.2">
      <c r="G70" s="103"/>
      <c r="I70" s="104"/>
    </row>
    <row r="71" spans="7:9" x14ac:dyDescent="0.2">
      <c r="G71" s="103"/>
      <c r="I71" s="104"/>
    </row>
    <row r="72" spans="7:9" x14ac:dyDescent="0.2">
      <c r="G72" s="103"/>
      <c r="I72" s="104"/>
    </row>
    <row r="73" spans="7:9" x14ac:dyDescent="0.2">
      <c r="G73" s="103"/>
      <c r="I73" s="104"/>
    </row>
    <row r="74" spans="7:9" x14ac:dyDescent="0.2">
      <c r="G74" s="103"/>
      <c r="I74" s="104"/>
    </row>
    <row r="75" spans="7:9" x14ac:dyDescent="0.2">
      <c r="G75" s="103"/>
      <c r="I75" s="104"/>
    </row>
    <row r="76" spans="7:9" x14ac:dyDescent="0.2">
      <c r="G76" s="103"/>
      <c r="I76" s="104"/>
    </row>
    <row r="77" spans="7:9" x14ac:dyDescent="0.2">
      <c r="G77" s="103"/>
      <c r="I77" s="104"/>
    </row>
    <row r="78" spans="7:9" x14ac:dyDescent="0.2">
      <c r="G78" s="103"/>
      <c r="I78" s="104"/>
    </row>
    <row r="79" spans="7:9" x14ac:dyDescent="0.2">
      <c r="G79" s="103"/>
      <c r="I79" s="104"/>
    </row>
    <row r="80" spans="7:9" x14ac:dyDescent="0.2">
      <c r="G80" s="103"/>
      <c r="I80" s="104"/>
    </row>
    <row r="81" spans="5:16" x14ac:dyDescent="0.2">
      <c r="E81" s="92"/>
      <c r="F81" s="92"/>
      <c r="G81" s="103"/>
      <c r="I81" s="104"/>
    </row>
    <row r="82" spans="5:16" x14ac:dyDescent="0.2">
      <c r="E82" s="92"/>
      <c r="F82" s="92"/>
      <c r="G82" s="103"/>
      <c r="I82" s="104"/>
    </row>
    <row r="83" spans="5:16" x14ac:dyDescent="0.2">
      <c r="E83" s="92"/>
      <c r="F83" s="92"/>
      <c r="G83" s="103"/>
      <c r="I83" s="104"/>
    </row>
    <row r="84" spans="5:16" x14ac:dyDescent="0.2">
      <c r="E84" s="92"/>
      <c r="F84" s="92"/>
      <c r="G84" s="103"/>
      <c r="I84" s="104"/>
    </row>
    <row r="86" spans="5:16" x14ac:dyDescent="0.2">
      <c r="P86" s="104"/>
    </row>
    <row r="87" spans="5:16" x14ac:dyDescent="0.2">
      <c r="P87" s="104"/>
    </row>
    <row r="88" spans="5:16" x14ac:dyDescent="0.2">
      <c r="P88" s="104"/>
    </row>
    <row r="89" spans="5:16" x14ac:dyDescent="0.2">
      <c r="P89" s="104"/>
    </row>
    <row r="90" spans="5:16" x14ac:dyDescent="0.2">
      <c r="P90" s="104"/>
    </row>
    <row r="91" spans="5:16" x14ac:dyDescent="0.2">
      <c r="P91" s="104"/>
    </row>
    <row r="92" spans="5:16" x14ac:dyDescent="0.2">
      <c r="P92" s="104"/>
    </row>
    <row r="93" spans="5:16" x14ac:dyDescent="0.2">
      <c r="P93" s="104"/>
    </row>
    <row r="94" spans="5:16" x14ac:dyDescent="0.2">
      <c r="P94" s="104"/>
    </row>
    <row r="95" spans="5:16" x14ac:dyDescent="0.2">
      <c r="P95" s="104"/>
    </row>
    <row r="96" spans="5:16" x14ac:dyDescent="0.2">
      <c r="P96" s="104"/>
    </row>
    <row r="97" spans="16:16" x14ac:dyDescent="0.2">
      <c r="P97" s="104"/>
    </row>
    <row r="98" spans="16:16" x14ac:dyDescent="0.2">
      <c r="P98" s="104"/>
    </row>
    <row r="99" spans="16:16" x14ac:dyDescent="0.2">
      <c r="P99" s="104"/>
    </row>
    <row r="100" spans="16:16" x14ac:dyDescent="0.2">
      <c r="P100" s="104"/>
    </row>
    <row r="101" spans="16:16" x14ac:dyDescent="0.2">
      <c r="P101" s="104"/>
    </row>
    <row r="102" spans="16:16" x14ac:dyDescent="0.2">
      <c r="P102" s="104"/>
    </row>
    <row r="103" spans="16:16" x14ac:dyDescent="0.2">
      <c r="P103" s="104"/>
    </row>
    <row r="104" spans="16:16" x14ac:dyDescent="0.2">
      <c r="P104" s="104"/>
    </row>
    <row r="105" spans="16:16" x14ac:dyDescent="0.2">
      <c r="P105" s="104"/>
    </row>
    <row r="106" spans="16:16" x14ac:dyDescent="0.2">
      <c r="P106" s="104"/>
    </row>
    <row r="107" spans="16:16" x14ac:dyDescent="0.2">
      <c r="P107" s="104"/>
    </row>
    <row r="108" spans="16:16" x14ac:dyDescent="0.2">
      <c r="P108" s="104"/>
    </row>
    <row r="109" spans="16:16" x14ac:dyDescent="0.2">
      <c r="P109" s="104"/>
    </row>
    <row r="110" spans="16:16" x14ac:dyDescent="0.2">
      <c r="P110" s="104"/>
    </row>
    <row r="111" spans="16:16" x14ac:dyDescent="0.2">
      <c r="P111" s="104"/>
    </row>
    <row r="112" spans="16:16" x14ac:dyDescent="0.2">
      <c r="P112" s="104"/>
    </row>
    <row r="113" spans="16:16" x14ac:dyDescent="0.2">
      <c r="P113" s="104"/>
    </row>
    <row r="114" spans="16:16" x14ac:dyDescent="0.2">
      <c r="P114" s="104"/>
    </row>
    <row r="115" spans="16:16" x14ac:dyDescent="0.2">
      <c r="P115" s="104"/>
    </row>
    <row r="116" spans="16:16" x14ac:dyDescent="0.2">
      <c r="P116" s="104"/>
    </row>
    <row r="117" spans="16:16" x14ac:dyDescent="0.2">
      <c r="P117" s="104"/>
    </row>
    <row r="118" spans="16:16" x14ac:dyDescent="0.2">
      <c r="P118" s="104"/>
    </row>
    <row r="119" spans="16:16" x14ac:dyDescent="0.2">
      <c r="P119" s="104"/>
    </row>
    <row r="120" spans="16:16" x14ac:dyDescent="0.2">
      <c r="P120" s="104"/>
    </row>
    <row r="121" spans="16:16" x14ac:dyDescent="0.2">
      <c r="P121" s="104"/>
    </row>
    <row r="122" spans="16:16" x14ac:dyDescent="0.2">
      <c r="P122" s="104"/>
    </row>
    <row r="123" spans="16:16" x14ac:dyDescent="0.2">
      <c r="P123" s="104"/>
    </row>
    <row r="124" spans="16:16" x14ac:dyDescent="0.2">
      <c r="P124" s="104"/>
    </row>
    <row r="125" spans="16:16" x14ac:dyDescent="0.2">
      <c r="P125" s="104"/>
    </row>
    <row r="126" spans="16:16" x14ac:dyDescent="0.2">
      <c r="P126" s="104"/>
    </row>
    <row r="127" spans="16:16" x14ac:dyDescent="0.2">
      <c r="P127" s="104"/>
    </row>
    <row r="128" spans="16:16" x14ac:dyDescent="0.2">
      <c r="P128" s="104"/>
    </row>
    <row r="129" spans="16:16" x14ac:dyDescent="0.2">
      <c r="P129" s="104"/>
    </row>
    <row r="130" spans="16:16" x14ac:dyDescent="0.2">
      <c r="P130" s="104"/>
    </row>
    <row r="131" spans="16:16" x14ac:dyDescent="0.2">
      <c r="P131" s="104"/>
    </row>
    <row r="132" spans="16:16" x14ac:dyDescent="0.2">
      <c r="P132" s="104"/>
    </row>
    <row r="133" spans="16:16" x14ac:dyDescent="0.2">
      <c r="P133" s="104"/>
    </row>
    <row r="134" spans="16:16" x14ac:dyDescent="0.2">
      <c r="P134" s="104"/>
    </row>
    <row r="135" spans="16:16" x14ac:dyDescent="0.2">
      <c r="P135" s="104"/>
    </row>
    <row r="136" spans="16:16" x14ac:dyDescent="0.2">
      <c r="P136" s="104"/>
    </row>
    <row r="137" spans="16:16" x14ac:dyDescent="0.2">
      <c r="P137" s="104"/>
    </row>
    <row r="138" spans="16:16" x14ac:dyDescent="0.2">
      <c r="P138" s="104"/>
    </row>
    <row r="139" spans="16:16" x14ac:dyDescent="0.2">
      <c r="P139" s="104"/>
    </row>
    <row r="140" spans="16:16" x14ac:dyDescent="0.2">
      <c r="P140" s="104"/>
    </row>
    <row r="141" spans="16:16" x14ac:dyDescent="0.2">
      <c r="P141" s="104"/>
    </row>
    <row r="142" spans="16:16" x14ac:dyDescent="0.2">
      <c r="P142" s="104"/>
    </row>
    <row r="143" spans="16:16" x14ac:dyDescent="0.2">
      <c r="P143" s="104"/>
    </row>
    <row r="144" spans="16:16" x14ac:dyDescent="0.2">
      <c r="P144" s="104"/>
    </row>
    <row r="145" spans="16:16" x14ac:dyDescent="0.2">
      <c r="P145" s="104"/>
    </row>
    <row r="146" spans="16:16" x14ac:dyDescent="0.2">
      <c r="P146" s="104"/>
    </row>
    <row r="147" spans="16:16" x14ac:dyDescent="0.2">
      <c r="P147" s="104"/>
    </row>
    <row r="148" spans="16:16" x14ac:dyDescent="0.2">
      <c r="P148" s="104"/>
    </row>
    <row r="149" spans="16:16" x14ac:dyDescent="0.2">
      <c r="P149" s="104"/>
    </row>
    <row r="150" spans="16:16" x14ac:dyDescent="0.2">
      <c r="P150" s="104"/>
    </row>
    <row r="151" spans="16:16" x14ac:dyDescent="0.2">
      <c r="P151" s="104"/>
    </row>
    <row r="152" spans="16:16" x14ac:dyDescent="0.2">
      <c r="P152" s="104"/>
    </row>
    <row r="153" spans="16:16" x14ac:dyDescent="0.2">
      <c r="P153" s="104"/>
    </row>
    <row r="154" spans="16:16" x14ac:dyDescent="0.2">
      <c r="P154" s="104"/>
    </row>
    <row r="155" spans="16:16" x14ac:dyDescent="0.2">
      <c r="P155" s="104"/>
    </row>
    <row r="156" spans="16:16" x14ac:dyDescent="0.2">
      <c r="P156" s="104"/>
    </row>
    <row r="157" spans="16:16" x14ac:dyDescent="0.2">
      <c r="P157" s="104"/>
    </row>
    <row r="158" spans="16:16" x14ac:dyDescent="0.2">
      <c r="P158" s="104"/>
    </row>
    <row r="159" spans="16:16" x14ac:dyDescent="0.2">
      <c r="P159" s="104"/>
    </row>
    <row r="160" spans="16:16" x14ac:dyDescent="0.2">
      <c r="P160" s="104"/>
    </row>
    <row r="161" spans="16:16" x14ac:dyDescent="0.2">
      <c r="P161" s="104"/>
    </row>
    <row r="162" spans="16:16" x14ac:dyDescent="0.2">
      <c r="P162" s="104"/>
    </row>
    <row r="163" spans="16:16" x14ac:dyDescent="0.2">
      <c r="P163" s="104"/>
    </row>
    <row r="164" spans="16:16" x14ac:dyDescent="0.2">
      <c r="P164" s="104"/>
    </row>
    <row r="165" spans="16:16" x14ac:dyDescent="0.2">
      <c r="P165" s="104"/>
    </row>
    <row r="166" spans="16:16" x14ac:dyDescent="0.2">
      <c r="P166" s="104"/>
    </row>
    <row r="167" spans="16:16" x14ac:dyDescent="0.2">
      <c r="P167" s="104"/>
    </row>
    <row r="168" spans="16:16" x14ac:dyDescent="0.2">
      <c r="P168" s="104"/>
    </row>
    <row r="169" spans="16:16" x14ac:dyDescent="0.2">
      <c r="P169" s="104"/>
    </row>
    <row r="170" spans="16:16" x14ac:dyDescent="0.2">
      <c r="P170" s="104"/>
    </row>
    <row r="171" spans="16:16" x14ac:dyDescent="0.2">
      <c r="P171" s="104"/>
    </row>
    <row r="172" spans="16:16" x14ac:dyDescent="0.2">
      <c r="P172" s="104"/>
    </row>
    <row r="173" spans="16:16" x14ac:dyDescent="0.2">
      <c r="P173" s="104"/>
    </row>
    <row r="174" spans="16:16" x14ac:dyDescent="0.2">
      <c r="P174" s="104"/>
    </row>
    <row r="175" spans="16:16" x14ac:dyDescent="0.2">
      <c r="P175" s="104"/>
    </row>
    <row r="176" spans="16:16" x14ac:dyDescent="0.2">
      <c r="P176" s="104"/>
    </row>
    <row r="177" spans="16:16" x14ac:dyDescent="0.2">
      <c r="P177" s="104"/>
    </row>
    <row r="178" spans="16:16" x14ac:dyDescent="0.2">
      <c r="P178" s="104"/>
    </row>
    <row r="179" spans="16:16" x14ac:dyDescent="0.2">
      <c r="P179" s="104"/>
    </row>
    <row r="180" spans="16:16" x14ac:dyDescent="0.2">
      <c r="P180" s="104"/>
    </row>
    <row r="181" spans="16:16" x14ac:dyDescent="0.2">
      <c r="P181" s="104"/>
    </row>
    <row r="182" spans="16:16" x14ac:dyDescent="0.2">
      <c r="P182" s="104"/>
    </row>
    <row r="183" spans="16:16" x14ac:dyDescent="0.2">
      <c r="P183" s="104"/>
    </row>
    <row r="184" spans="16:16" x14ac:dyDescent="0.2">
      <c r="P184" s="104"/>
    </row>
    <row r="185" spans="16:16" x14ac:dyDescent="0.2">
      <c r="P185" s="104"/>
    </row>
    <row r="186" spans="16:16" x14ac:dyDescent="0.2">
      <c r="P186" s="104"/>
    </row>
    <row r="187" spans="16:16" x14ac:dyDescent="0.2">
      <c r="P187" s="104"/>
    </row>
    <row r="188" spans="16:16" x14ac:dyDescent="0.2">
      <c r="P188" s="104"/>
    </row>
    <row r="189" spans="16:16" x14ac:dyDescent="0.2">
      <c r="P189" s="104"/>
    </row>
    <row r="190" spans="16:16" x14ac:dyDescent="0.2">
      <c r="P190" s="104"/>
    </row>
    <row r="191" spans="16:16" x14ac:dyDescent="0.2">
      <c r="P191" s="104"/>
    </row>
    <row r="192" spans="16:16" x14ac:dyDescent="0.2">
      <c r="P192" s="104"/>
    </row>
    <row r="193" spans="16:16" x14ac:dyDescent="0.2">
      <c r="P193" s="104"/>
    </row>
    <row r="194" spans="16:16" x14ac:dyDescent="0.2">
      <c r="P194" s="104"/>
    </row>
    <row r="195" spans="16:16" x14ac:dyDescent="0.2">
      <c r="P195" s="104"/>
    </row>
    <row r="196" spans="16:16" x14ac:dyDescent="0.2">
      <c r="P196" s="104"/>
    </row>
    <row r="197" spans="16:16" x14ac:dyDescent="0.2">
      <c r="P197" s="104"/>
    </row>
    <row r="198" spans="16:16" x14ac:dyDescent="0.2">
      <c r="P198" s="104"/>
    </row>
    <row r="199" spans="16:16" x14ac:dyDescent="0.2">
      <c r="P199" s="104"/>
    </row>
    <row r="200" spans="16:16" x14ac:dyDescent="0.2">
      <c r="P200" s="104"/>
    </row>
    <row r="201" spans="16:16" x14ac:dyDescent="0.2">
      <c r="P201" s="104"/>
    </row>
    <row r="202" spans="16:16" x14ac:dyDescent="0.2">
      <c r="P202" s="104"/>
    </row>
    <row r="203" spans="16:16" x14ac:dyDescent="0.2">
      <c r="P203" s="104"/>
    </row>
    <row r="204" spans="16:16" x14ac:dyDescent="0.2">
      <c r="P204" s="104"/>
    </row>
    <row r="205" spans="16:16" x14ac:dyDescent="0.2">
      <c r="P205" s="104"/>
    </row>
    <row r="206" spans="16:16" x14ac:dyDescent="0.2">
      <c r="P206" s="104"/>
    </row>
    <row r="207" spans="16:16" x14ac:dyDescent="0.2">
      <c r="P207" s="104"/>
    </row>
    <row r="208" spans="16:16" x14ac:dyDescent="0.2">
      <c r="P208" s="104"/>
    </row>
    <row r="209" spans="16:16" x14ac:dyDescent="0.2">
      <c r="P209" s="104"/>
    </row>
    <row r="210" spans="16:16" x14ac:dyDescent="0.2">
      <c r="P210" s="104"/>
    </row>
    <row r="211" spans="16:16" x14ac:dyDescent="0.2">
      <c r="P211" s="104"/>
    </row>
    <row r="212" spans="16:16" x14ac:dyDescent="0.2">
      <c r="P212" s="104"/>
    </row>
    <row r="213" spans="16:16" x14ac:dyDescent="0.2">
      <c r="P213" s="104"/>
    </row>
    <row r="214" spans="16:16" x14ac:dyDescent="0.2">
      <c r="P214" s="104"/>
    </row>
    <row r="215" spans="16:16" x14ac:dyDescent="0.2">
      <c r="P215" s="104"/>
    </row>
    <row r="216" spans="16:16" x14ac:dyDescent="0.2">
      <c r="P216" s="104"/>
    </row>
    <row r="217" spans="16:16" x14ac:dyDescent="0.2">
      <c r="P217" s="104"/>
    </row>
    <row r="218" spans="16:16" x14ac:dyDescent="0.2">
      <c r="P218" s="104"/>
    </row>
    <row r="219" spans="16:16" x14ac:dyDescent="0.2">
      <c r="P219" s="104"/>
    </row>
    <row r="220" spans="16:16" x14ac:dyDescent="0.2">
      <c r="P220" s="104"/>
    </row>
    <row r="221" spans="16:16" x14ac:dyDescent="0.2">
      <c r="P221" s="104"/>
    </row>
    <row r="222" spans="16:16" x14ac:dyDescent="0.2">
      <c r="P222" s="104"/>
    </row>
    <row r="223" spans="16:16" x14ac:dyDescent="0.2">
      <c r="P223" s="104"/>
    </row>
    <row r="224" spans="16:16" x14ac:dyDescent="0.2">
      <c r="P224" s="104"/>
    </row>
    <row r="225" spans="16:16" x14ac:dyDescent="0.2">
      <c r="P225" s="104"/>
    </row>
    <row r="226" spans="16:16" x14ac:dyDescent="0.2">
      <c r="P226" s="104"/>
    </row>
    <row r="227" spans="16:16" x14ac:dyDescent="0.2">
      <c r="P227" s="104"/>
    </row>
    <row r="228" spans="16:16" x14ac:dyDescent="0.2">
      <c r="P228" s="104"/>
    </row>
    <row r="229" spans="16:16" x14ac:dyDescent="0.2">
      <c r="P229" s="104"/>
    </row>
    <row r="230" spans="16:16" x14ac:dyDescent="0.2">
      <c r="P230" s="104"/>
    </row>
    <row r="231" spans="16:16" x14ac:dyDescent="0.2">
      <c r="P231" s="104"/>
    </row>
    <row r="232" spans="16:16" x14ac:dyDescent="0.2">
      <c r="P232" s="104"/>
    </row>
    <row r="233" spans="16:16" x14ac:dyDescent="0.2">
      <c r="P233" s="104"/>
    </row>
    <row r="234" spans="16:16" x14ac:dyDescent="0.2">
      <c r="P234" s="104"/>
    </row>
    <row r="235" spans="16:16" x14ac:dyDescent="0.2">
      <c r="P235" s="104"/>
    </row>
    <row r="236" spans="16:16" x14ac:dyDescent="0.2">
      <c r="P236" s="104"/>
    </row>
    <row r="237" spans="16:16" x14ac:dyDescent="0.2">
      <c r="P237" s="104"/>
    </row>
    <row r="238" spans="16:16" x14ac:dyDescent="0.2">
      <c r="P238" s="104"/>
    </row>
    <row r="239" spans="16:16" x14ac:dyDescent="0.2">
      <c r="P239" s="104"/>
    </row>
    <row r="240" spans="16:16" x14ac:dyDescent="0.2">
      <c r="P240" s="104"/>
    </row>
    <row r="241" spans="16:16" x14ac:dyDescent="0.2">
      <c r="P241" s="104"/>
    </row>
    <row r="242" spans="16:16" x14ac:dyDescent="0.2">
      <c r="P242" s="104"/>
    </row>
    <row r="243" spans="16:16" x14ac:dyDescent="0.2">
      <c r="P243" s="104"/>
    </row>
    <row r="244" spans="16:16" x14ac:dyDescent="0.2">
      <c r="P244" s="104"/>
    </row>
    <row r="245" spans="16:16" x14ac:dyDescent="0.2">
      <c r="P245" s="104"/>
    </row>
    <row r="246" spans="16:16" x14ac:dyDescent="0.2">
      <c r="P246" s="104"/>
    </row>
    <row r="247" spans="16:16" x14ac:dyDescent="0.2">
      <c r="P247" s="104"/>
    </row>
    <row r="248" spans="16:16" x14ac:dyDescent="0.2">
      <c r="P248" s="104"/>
    </row>
    <row r="249" spans="16:16" x14ac:dyDescent="0.2">
      <c r="P249" s="104"/>
    </row>
    <row r="250" spans="16:16" x14ac:dyDescent="0.2">
      <c r="P250" s="104"/>
    </row>
    <row r="251" spans="16:16" x14ac:dyDescent="0.2">
      <c r="P251" s="104"/>
    </row>
    <row r="252" spans="16:16" x14ac:dyDescent="0.2">
      <c r="P252" s="104"/>
    </row>
    <row r="253" spans="16:16" x14ac:dyDescent="0.2">
      <c r="P253" s="104"/>
    </row>
    <row r="254" spans="16:16" x14ac:dyDescent="0.2">
      <c r="P254" s="104"/>
    </row>
    <row r="255" spans="16:16" x14ac:dyDescent="0.2">
      <c r="P255" s="104"/>
    </row>
    <row r="256" spans="16:16" x14ac:dyDescent="0.2">
      <c r="P256" s="104"/>
    </row>
    <row r="257" spans="16:16" x14ac:dyDescent="0.2">
      <c r="P257" s="104"/>
    </row>
    <row r="258" spans="16:16" x14ac:dyDescent="0.2">
      <c r="P258" s="104"/>
    </row>
    <row r="259" spans="16:16" x14ac:dyDescent="0.2">
      <c r="P259" s="104"/>
    </row>
    <row r="260" spans="16:16" x14ac:dyDescent="0.2">
      <c r="P260" s="104"/>
    </row>
    <row r="261" spans="16:16" x14ac:dyDescent="0.2">
      <c r="P261" s="104"/>
    </row>
    <row r="262" spans="16:16" x14ac:dyDescent="0.2">
      <c r="P262" s="104"/>
    </row>
    <row r="263" spans="16:16" x14ac:dyDescent="0.2">
      <c r="P263" s="104"/>
    </row>
    <row r="264" spans="16:16" x14ac:dyDescent="0.2">
      <c r="P264" s="104"/>
    </row>
    <row r="265" spans="16:16" x14ac:dyDescent="0.2">
      <c r="P265" s="104"/>
    </row>
    <row r="266" spans="16:16" x14ac:dyDescent="0.2">
      <c r="P266" s="104"/>
    </row>
    <row r="267" spans="16:16" x14ac:dyDescent="0.2">
      <c r="P267" s="104"/>
    </row>
    <row r="268" spans="16:16" x14ac:dyDescent="0.2">
      <c r="P268" s="104"/>
    </row>
    <row r="269" spans="16:16" x14ac:dyDescent="0.2">
      <c r="P269" s="104"/>
    </row>
    <row r="270" spans="16:16" x14ac:dyDescent="0.2">
      <c r="P270" s="104"/>
    </row>
    <row r="271" spans="16:16" x14ac:dyDescent="0.2">
      <c r="P271" s="104"/>
    </row>
    <row r="272" spans="16:16" x14ac:dyDescent="0.2">
      <c r="P272" s="104"/>
    </row>
    <row r="273" spans="16:16" x14ac:dyDescent="0.2">
      <c r="P273" s="104"/>
    </row>
    <row r="274" spans="16:16" x14ac:dyDescent="0.2">
      <c r="P274" s="104"/>
    </row>
    <row r="275" spans="16:16" x14ac:dyDescent="0.2">
      <c r="P275" s="104"/>
    </row>
    <row r="276" spans="16:16" x14ac:dyDescent="0.2">
      <c r="P276" s="104"/>
    </row>
    <row r="277" spans="16:16" x14ac:dyDescent="0.2">
      <c r="P277" s="104"/>
    </row>
    <row r="278" spans="16:16" x14ac:dyDescent="0.2">
      <c r="P278" s="104"/>
    </row>
    <row r="279" spans="16:16" x14ac:dyDescent="0.2">
      <c r="P279" s="104"/>
    </row>
    <row r="280" spans="16:16" x14ac:dyDescent="0.2">
      <c r="P280" s="104"/>
    </row>
    <row r="281" spans="16:16" x14ac:dyDescent="0.2">
      <c r="P281" s="104"/>
    </row>
    <row r="282" spans="16:16" x14ac:dyDescent="0.2">
      <c r="P282" s="104"/>
    </row>
    <row r="283" spans="16:16" x14ac:dyDescent="0.2">
      <c r="P283" s="104"/>
    </row>
    <row r="284" spans="16:16" x14ac:dyDescent="0.2">
      <c r="P284" s="104"/>
    </row>
    <row r="285" spans="16:16" x14ac:dyDescent="0.2">
      <c r="P285" s="104"/>
    </row>
    <row r="286" spans="16:16" x14ac:dyDescent="0.2">
      <c r="P286" s="104"/>
    </row>
    <row r="287" spans="16:16" x14ac:dyDescent="0.2">
      <c r="P287" s="104"/>
    </row>
    <row r="288" spans="16:16" x14ac:dyDescent="0.2">
      <c r="P288" s="104"/>
    </row>
    <row r="289" spans="16:16" x14ac:dyDescent="0.2">
      <c r="P289" s="104"/>
    </row>
    <row r="290" spans="16:16" x14ac:dyDescent="0.2">
      <c r="P290" s="104"/>
    </row>
    <row r="291" spans="16:16" x14ac:dyDescent="0.2">
      <c r="P291" s="104"/>
    </row>
    <row r="292" spans="16:16" x14ac:dyDescent="0.2">
      <c r="P292" s="104"/>
    </row>
    <row r="293" spans="16:16" x14ac:dyDescent="0.2">
      <c r="P293" s="104"/>
    </row>
    <row r="294" spans="16:16" x14ac:dyDescent="0.2">
      <c r="P294" s="104"/>
    </row>
    <row r="295" spans="16:16" x14ac:dyDescent="0.2">
      <c r="P295" s="104"/>
    </row>
    <row r="296" spans="16:16" x14ac:dyDescent="0.2">
      <c r="P296" s="104"/>
    </row>
    <row r="297" spans="16:16" x14ac:dyDescent="0.2">
      <c r="P297" s="104"/>
    </row>
    <row r="298" spans="16:16" x14ac:dyDescent="0.2">
      <c r="P298" s="104"/>
    </row>
    <row r="299" spans="16:16" x14ac:dyDescent="0.2">
      <c r="P299" s="104"/>
    </row>
    <row r="300" spans="16:16" x14ac:dyDescent="0.2">
      <c r="P300" s="104"/>
    </row>
    <row r="301" spans="16:16" x14ac:dyDescent="0.2">
      <c r="P301" s="104"/>
    </row>
    <row r="302" spans="16:16" x14ac:dyDescent="0.2">
      <c r="P302" s="104"/>
    </row>
    <row r="303" spans="16:16" x14ac:dyDescent="0.2">
      <c r="P303" s="104"/>
    </row>
    <row r="304" spans="16:16" x14ac:dyDescent="0.2">
      <c r="P304" s="104"/>
    </row>
    <row r="305" spans="16:16" x14ac:dyDescent="0.2">
      <c r="P305" s="104"/>
    </row>
    <row r="306" spans="16:16" x14ac:dyDescent="0.2">
      <c r="P306" s="104"/>
    </row>
    <row r="307" spans="16:16" x14ac:dyDescent="0.2">
      <c r="P307" s="104"/>
    </row>
    <row r="308" spans="16:16" x14ac:dyDescent="0.2">
      <c r="P308" s="104"/>
    </row>
    <row r="309" spans="16:16" x14ac:dyDescent="0.2">
      <c r="P309" s="104"/>
    </row>
    <row r="310" spans="16:16" x14ac:dyDescent="0.2">
      <c r="P310" s="104"/>
    </row>
    <row r="311" spans="16:16" x14ac:dyDescent="0.2">
      <c r="P311" s="104"/>
    </row>
    <row r="312" spans="16:16" x14ac:dyDescent="0.2">
      <c r="P312" s="104"/>
    </row>
    <row r="313" spans="16:16" x14ac:dyDescent="0.2">
      <c r="P313" s="104"/>
    </row>
    <row r="314" spans="16:16" x14ac:dyDescent="0.2">
      <c r="P314" s="104"/>
    </row>
    <row r="315" spans="16:16" x14ac:dyDescent="0.2">
      <c r="P315" s="104"/>
    </row>
    <row r="316" spans="16:16" x14ac:dyDescent="0.2">
      <c r="P316" s="104"/>
    </row>
    <row r="317" spans="16:16" x14ac:dyDescent="0.2">
      <c r="P317" s="104"/>
    </row>
    <row r="318" spans="16:16" x14ac:dyDescent="0.2">
      <c r="P318" s="104"/>
    </row>
    <row r="319" spans="16:16" x14ac:dyDescent="0.2">
      <c r="P319" s="104"/>
    </row>
    <row r="320" spans="16:16" x14ac:dyDescent="0.2">
      <c r="P320" s="104"/>
    </row>
    <row r="321" spans="16:16" x14ac:dyDescent="0.2">
      <c r="P321" s="104"/>
    </row>
    <row r="322" spans="16:16" x14ac:dyDescent="0.2">
      <c r="P322" s="104"/>
    </row>
    <row r="323" spans="16:16" x14ac:dyDescent="0.2">
      <c r="P323" s="104"/>
    </row>
    <row r="324" spans="16:16" x14ac:dyDescent="0.2">
      <c r="P324" s="104"/>
    </row>
    <row r="325" spans="16:16" x14ac:dyDescent="0.2">
      <c r="P325" s="104"/>
    </row>
    <row r="326" spans="16:16" x14ac:dyDescent="0.2">
      <c r="P326" s="104"/>
    </row>
    <row r="327" spans="16:16" x14ac:dyDescent="0.2">
      <c r="P327" s="104"/>
    </row>
    <row r="328" spans="16:16" x14ac:dyDescent="0.2">
      <c r="P328" s="104"/>
    </row>
    <row r="329" spans="16:16" x14ac:dyDescent="0.2">
      <c r="P329" s="104"/>
    </row>
    <row r="330" spans="16:16" x14ac:dyDescent="0.2">
      <c r="P330" s="104"/>
    </row>
    <row r="331" spans="16:16" x14ac:dyDescent="0.2">
      <c r="P331" s="104"/>
    </row>
    <row r="332" spans="16:16" x14ac:dyDescent="0.2">
      <c r="P332" s="104"/>
    </row>
    <row r="333" spans="16:16" x14ac:dyDescent="0.2">
      <c r="P333" s="104"/>
    </row>
    <row r="334" spans="16:16" x14ac:dyDescent="0.2">
      <c r="P334" s="104"/>
    </row>
    <row r="335" spans="16:16" x14ac:dyDescent="0.2">
      <c r="P335" s="104"/>
    </row>
    <row r="336" spans="16:16" x14ac:dyDescent="0.2">
      <c r="P336" s="104"/>
    </row>
    <row r="337" spans="16:16" x14ac:dyDescent="0.2">
      <c r="P337" s="104"/>
    </row>
    <row r="338" spans="16:16" x14ac:dyDescent="0.2">
      <c r="P338" s="104"/>
    </row>
    <row r="339" spans="16:16" x14ac:dyDescent="0.2">
      <c r="P339" s="104"/>
    </row>
    <row r="340" spans="16:16" x14ac:dyDescent="0.2">
      <c r="P340" s="104"/>
    </row>
    <row r="341" spans="16:16" x14ac:dyDescent="0.2">
      <c r="P341" s="104"/>
    </row>
    <row r="342" spans="16:16" x14ac:dyDescent="0.2">
      <c r="P342" s="104"/>
    </row>
    <row r="343" spans="16:16" x14ac:dyDescent="0.2">
      <c r="P343" s="104"/>
    </row>
    <row r="344" spans="16:16" x14ac:dyDescent="0.2">
      <c r="P344" s="104"/>
    </row>
    <row r="345" spans="16:16" x14ac:dyDescent="0.2">
      <c r="P345" s="104"/>
    </row>
    <row r="346" spans="16:16" x14ac:dyDescent="0.2">
      <c r="P346" s="104"/>
    </row>
    <row r="347" spans="16:16" x14ac:dyDescent="0.2">
      <c r="P347" s="104"/>
    </row>
    <row r="348" spans="16:16" x14ac:dyDescent="0.2">
      <c r="P348" s="104"/>
    </row>
    <row r="349" spans="16:16" x14ac:dyDescent="0.2">
      <c r="P349" s="104"/>
    </row>
    <row r="350" spans="16:16" x14ac:dyDescent="0.2">
      <c r="P350" s="104"/>
    </row>
    <row r="351" spans="16:16" x14ac:dyDescent="0.2">
      <c r="P351" s="104"/>
    </row>
    <row r="352" spans="16:16" x14ac:dyDescent="0.2">
      <c r="P352" s="104"/>
    </row>
    <row r="353" spans="16:16" x14ac:dyDescent="0.2">
      <c r="P353" s="104"/>
    </row>
    <row r="354" spans="16:16" x14ac:dyDescent="0.2">
      <c r="P354" s="104"/>
    </row>
    <row r="355" spans="16:16" x14ac:dyDescent="0.2">
      <c r="P355" s="104"/>
    </row>
    <row r="356" spans="16:16" x14ac:dyDescent="0.2">
      <c r="P356" s="104"/>
    </row>
    <row r="357" spans="16:16" x14ac:dyDescent="0.2">
      <c r="P357" s="104"/>
    </row>
    <row r="358" spans="16:16" x14ac:dyDescent="0.2">
      <c r="P358" s="104"/>
    </row>
    <row r="359" spans="16:16" x14ac:dyDescent="0.2">
      <c r="P359" s="104"/>
    </row>
    <row r="360" spans="16:16" x14ac:dyDescent="0.2">
      <c r="P360" s="104"/>
    </row>
    <row r="361" spans="16:16" x14ac:dyDescent="0.2">
      <c r="P361" s="104"/>
    </row>
    <row r="362" spans="16:16" x14ac:dyDescent="0.2">
      <c r="P362" s="104"/>
    </row>
    <row r="363" spans="16:16" x14ac:dyDescent="0.2">
      <c r="P363" s="104"/>
    </row>
    <row r="364" spans="16:16" x14ac:dyDescent="0.2">
      <c r="P364" s="104"/>
    </row>
    <row r="365" spans="16:16" x14ac:dyDescent="0.2">
      <c r="P365" s="104"/>
    </row>
    <row r="366" spans="16:16" x14ac:dyDescent="0.2">
      <c r="P366" s="104"/>
    </row>
    <row r="367" spans="16:16" x14ac:dyDescent="0.2">
      <c r="P367" s="104"/>
    </row>
    <row r="368" spans="16:16" x14ac:dyDescent="0.2">
      <c r="P368" s="104"/>
    </row>
    <row r="369" spans="16:16" x14ac:dyDescent="0.2">
      <c r="P369" s="104"/>
    </row>
    <row r="370" spans="16:16" x14ac:dyDescent="0.2">
      <c r="P370" s="104"/>
    </row>
    <row r="371" spans="16:16" x14ac:dyDescent="0.2">
      <c r="P371" s="104"/>
    </row>
    <row r="372" spans="16:16" x14ac:dyDescent="0.2">
      <c r="P372" s="104"/>
    </row>
    <row r="373" spans="16:16" x14ac:dyDescent="0.2">
      <c r="P373" s="104"/>
    </row>
    <row r="374" spans="16:16" x14ac:dyDescent="0.2">
      <c r="P374" s="104"/>
    </row>
    <row r="375" spans="16:16" x14ac:dyDescent="0.2">
      <c r="P375" s="104"/>
    </row>
    <row r="376" spans="16:16" x14ac:dyDescent="0.2">
      <c r="P376" s="104"/>
    </row>
    <row r="377" spans="16:16" x14ac:dyDescent="0.2">
      <c r="P377" s="104"/>
    </row>
    <row r="378" spans="16:16" x14ac:dyDescent="0.2">
      <c r="P378" s="104"/>
    </row>
    <row r="379" spans="16:16" x14ac:dyDescent="0.2">
      <c r="P379" s="104"/>
    </row>
    <row r="380" spans="16:16" x14ac:dyDescent="0.2">
      <c r="P380" s="104"/>
    </row>
    <row r="381" spans="16:16" x14ac:dyDescent="0.2">
      <c r="P381" s="104"/>
    </row>
    <row r="382" spans="16:16" x14ac:dyDescent="0.2">
      <c r="P382" s="104"/>
    </row>
    <row r="383" spans="16:16" x14ac:dyDescent="0.2">
      <c r="P383" s="104"/>
    </row>
    <row r="384" spans="16:16" x14ac:dyDescent="0.2">
      <c r="P384" s="104"/>
    </row>
    <row r="385" spans="16:16" x14ac:dyDescent="0.2">
      <c r="P385" s="104"/>
    </row>
    <row r="386" spans="16:16" x14ac:dyDescent="0.2">
      <c r="P386" s="104"/>
    </row>
    <row r="387" spans="16:16" x14ac:dyDescent="0.2">
      <c r="P387" s="104"/>
    </row>
    <row r="388" spans="16:16" x14ac:dyDescent="0.2">
      <c r="P388" s="104"/>
    </row>
    <row r="389" spans="16:16" x14ac:dyDescent="0.2">
      <c r="P389" s="104"/>
    </row>
    <row r="390" spans="16:16" x14ac:dyDescent="0.2">
      <c r="P390" s="104"/>
    </row>
    <row r="391" spans="16:16" x14ac:dyDescent="0.2">
      <c r="P391" s="104"/>
    </row>
    <row r="392" spans="16:16" x14ac:dyDescent="0.2">
      <c r="P392" s="104"/>
    </row>
    <row r="393" spans="16:16" x14ac:dyDescent="0.2">
      <c r="P393" s="104"/>
    </row>
    <row r="394" spans="16:16" x14ac:dyDescent="0.2">
      <c r="P394" s="104"/>
    </row>
    <row r="395" spans="16:16" x14ac:dyDescent="0.2">
      <c r="P395" s="104"/>
    </row>
    <row r="396" spans="16:16" x14ac:dyDescent="0.2">
      <c r="P396" s="104"/>
    </row>
    <row r="397" spans="16:16" x14ac:dyDescent="0.2">
      <c r="P397" s="104"/>
    </row>
    <row r="398" spans="16:16" x14ac:dyDescent="0.2">
      <c r="P398" s="104"/>
    </row>
    <row r="399" spans="16:16" x14ac:dyDescent="0.2">
      <c r="P399" s="104"/>
    </row>
    <row r="400" spans="16:16" x14ac:dyDescent="0.2">
      <c r="P400" s="104"/>
    </row>
    <row r="401" spans="16:16" x14ac:dyDescent="0.2">
      <c r="P401" s="104"/>
    </row>
    <row r="402" spans="16:16" x14ac:dyDescent="0.2">
      <c r="P402" s="104"/>
    </row>
    <row r="403" spans="16:16" x14ac:dyDescent="0.2">
      <c r="P403" s="104"/>
    </row>
    <row r="404" spans="16:16" x14ac:dyDescent="0.2">
      <c r="P404" s="104"/>
    </row>
    <row r="405" spans="16:16" x14ac:dyDescent="0.2">
      <c r="P405" s="104"/>
    </row>
    <row r="406" spans="16:16" x14ac:dyDescent="0.2">
      <c r="P406" s="104"/>
    </row>
    <row r="407" spans="16:16" x14ac:dyDescent="0.2">
      <c r="P407" s="104"/>
    </row>
    <row r="408" spans="16:16" x14ac:dyDescent="0.2">
      <c r="P408" s="104"/>
    </row>
    <row r="409" spans="16:16" x14ac:dyDescent="0.2">
      <c r="P409" s="104"/>
    </row>
    <row r="410" spans="16:16" x14ac:dyDescent="0.2">
      <c r="P410" s="104"/>
    </row>
    <row r="411" spans="16:16" x14ac:dyDescent="0.2">
      <c r="P411" s="104"/>
    </row>
    <row r="412" spans="16:16" x14ac:dyDescent="0.2">
      <c r="P412" s="104"/>
    </row>
    <row r="413" spans="16:16" x14ac:dyDescent="0.2">
      <c r="P413" s="104"/>
    </row>
    <row r="414" spans="16:16" x14ac:dyDescent="0.2">
      <c r="P414" s="104"/>
    </row>
    <row r="415" spans="16:16" x14ac:dyDescent="0.2">
      <c r="P415" s="104"/>
    </row>
    <row r="416" spans="16:16" x14ac:dyDescent="0.2">
      <c r="P416" s="104"/>
    </row>
    <row r="417" spans="16:16" x14ac:dyDescent="0.2">
      <c r="P417" s="104"/>
    </row>
    <row r="418" spans="16:16" x14ac:dyDescent="0.2">
      <c r="P418" s="104"/>
    </row>
    <row r="419" spans="16:16" x14ac:dyDescent="0.2">
      <c r="P419" s="104"/>
    </row>
    <row r="420" spans="16:16" x14ac:dyDescent="0.2">
      <c r="P420" s="104"/>
    </row>
    <row r="421" spans="16:16" x14ac:dyDescent="0.2">
      <c r="P421" s="104"/>
    </row>
    <row r="422" spans="16:16" x14ac:dyDescent="0.2">
      <c r="P422" s="104"/>
    </row>
    <row r="423" spans="16:16" x14ac:dyDescent="0.2">
      <c r="P423" s="104"/>
    </row>
    <row r="424" spans="16:16" x14ac:dyDescent="0.2">
      <c r="P424" s="104"/>
    </row>
    <row r="425" spans="16:16" x14ac:dyDescent="0.2">
      <c r="P425" s="104"/>
    </row>
    <row r="426" spans="16:16" x14ac:dyDescent="0.2">
      <c r="P426" s="104"/>
    </row>
    <row r="427" spans="16:16" x14ac:dyDescent="0.2">
      <c r="P427" s="104"/>
    </row>
    <row r="428" spans="16:16" x14ac:dyDescent="0.2">
      <c r="P428" s="104"/>
    </row>
    <row r="429" spans="16:16" x14ac:dyDescent="0.2">
      <c r="P429" s="104"/>
    </row>
    <row r="430" spans="16:16" x14ac:dyDescent="0.2">
      <c r="P430" s="104"/>
    </row>
    <row r="431" spans="16:16" x14ac:dyDescent="0.2">
      <c r="P431" s="104"/>
    </row>
    <row r="432" spans="16:16" x14ac:dyDescent="0.2">
      <c r="P432" s="104"/>
    </row>
    <row r="433" spans="16:16" x14ac:dyDescent="0.2">
      <c r="P433" s="104"/>
    </row>
    <row r="434" spans="16:16" x14ac:dyDescent="0.2">
      <c r="P434" s="104"/>
    </row>
    <row r="435" spans="16:16" x14ac:dyDescent="0.2">
      <c r="P435" s="104"/>
    </row>
    <row r="436" spans="16:16" x14ac:dyDescent="0.2">
      <c r="P436" s="104"/>
    </row>
    <row r="437" spans="16:16" x14ac:dyDescent="0.2">
      <c r="P437" s="104"/>
    </row>
    <row r="438" spans="16:16" x14ac:dyDescent="0.2">
      <c r="P438" s="104"/>
    </row>
    <row r="439" spans="16:16" x14ac:dyDescent="0.2">
      <c r="P439" s="104"/>
    </row>
    <row r="440" spans="16:16" x14ac:dyDescent="0.2">
      <c r="P440" s="104"/>
    </row>
    <row r="441" spans="16:16" x14ac:dyDescent="0.2">
      <c r="P441" s="104"/>
    </row>
    <row r="442" spans="16:16" x14ac:dyDescent="0.2">
      <c r="P442" s="104"/>
    </row>
    <row r="443" spans="16:16" x14ac:dyDescent="0.2">
      <c r="P443" s="104"/>
    </row>
    <row r="444" spans="16:16" x14ac:dyDescent="0.2">
      <c r="P444" s="104"/>
    </row>
    <row r="445" spans="16:16" x14ac:dyDescent="0.2">
      <c r="P445" s="104"/>
    </row>
    <row r="446" spans="16:16" x14ac:dyDescent="0.2">
      <c r="P446" s="104"/>
    </row>
    <row r="447" spans="16:16" x14ac:dyDescent="0.2">
      <c r="P447" s="104"/>
    </row>
    <row r="448" spans="16:16" x14ac:dyDescent="0.2">
      <c r="P448" s="104"/>
    </row>
    <row r="449" spans="16:16" x14ac:dyDescent="0.2">
      <c r="P449" s="104"/>
    </row>
    <row r="450" spans="16:16" x14ac:dyDescent="0.2">
      <c r="P450" s="104"/>
    </row>
    <row r="451" spans="16:16" x14ac:dyDescent="0.2">
      <c r="P451" s="104"/>
    </row>
    <row r="452" spans="16:16" x14ac:dyDescent="0.2">
      <c r="P452" s="104"/>
    </row>
    <row r="453" spans="16:16" x14ac:dyDescent="0.2">
      <c r="P453" s="104"/>
    </row>
    <row r="454" spans="16:16" x14ac:dyDescent="0.2">
      <c r="P454" s="104"/>
    </row>
    <row r="455" spans="16:16" x14ac:dyDescent="0.2">
      <c r="P455" s="104"/>
    </row>
    <row r="456" spans="16:16" x14ac:dyDescent="0.2">
      <c r="P456" s="104"/>
    </row>
    <row r="457" spans="16:16" x14ac:dyDescent="0.2">
      <c r="P457" s="104"/>
    </row>
    <row r="458" spans="16:16" x14ac:dyDescent="0.2">
      <c r="P458" s="104"/>
    </row>
    <row r="459" spans="16:16" x14ac:dyDescent="0.2">
      <c r="P459" s="104"/>
    </row>
    <row r="460" spans="16:16" x14ac:dyDescent="0.2">
      <c r="P460" s="104"/>
    </row>
    <row r="461" spans="16:16" x14ac:dyDescent="0.2">
      <c r="P461" s="104"/>
    </row>
    <row r="462" spans="16:16" x14ac:dyDescent="0.2">
      <c r="P462" s="104"/>
    </row>
    <row r="463" spans="16:16" x14ac:dyDescent="0.2">
      <c r="P463" s="104"/>
    </row>
    <row r="464" spans="16:16" x14ac:dyDescent="0.2">
      <c r="P464" s="104"/>
    </row>
    <row r="465" spans="16:16" x14ac:dyDescent="0.2">
      <c r="P465" s="104"/>
    </row>
    <row r="466" spans="16:16" x14ac:dyDescent="0.2">
      <c r="P466" s="104"/>
    </row>
    <row r="467" spans="16:16" x14ac:dyDescent="0.2">
      <c r="P467" s="104"/>
    </row>
    <row r="468" spans="16:16" x14ac:dyDescent="0.2">
      <c r="P468" s="104"/>
    </row>
    <row r="469" spans="16:16" x14ac:dyDescent="0.2">
      <c r="P469" s="104"/>
    </row>
    <row r="470" spans="16:16" x14ac:dyDescent="0.2">
      <c r="P470" s="104"/>
    </row>
    <row r="471" spans="16:16" x14ac:dyDescent="0.2">
      <c r="P471" s="104"/>
    </row>
    <row r="472" spans="16:16" x14ac:dyDescent="0.2">
      <c r="P472" s="104"/>
    </row>
    <row r="473" spans="16:16" x14ac:dyDescent="0.2">
      <c r="P473" s="104"/>
    </row>
    <row r="474" spans="16:16" x14ac:dyDescent="0.2">
      <c r="P474" s="104"/>
    </row>
    <row r="475" spans="16:16" x14ac:dyDescent="0.2">
      <c r="P475" s="104"/>
    </row>
    <row r="476" spans="16:16" x14ac:dyDescent="0.2">
      <c r="P476" s="104"/>
    </row>
    <row r="477" spans="16:16" x14ac:dyDescent="0.2">
      <c r="P477" s="104"/>
    </row>
    <row r="478" spans="16:16" x14ac:dyDescent="0.2">
      <c r="P478" s="104"/>
    </row>
    <row r="479" spans="16:16" x14ac:dyDescent="0.2">
      <c r="P479" s="104"/>
    </row>
    <row r="480" spans="16:16" x14ac:dyDescent="0.2">
      <c r="P480" s="104"/>
    </row>
    <row r="481" spans="16:16" x14ac:dyDescent="0.2">
      <c r="P481" s="104"/>
    </row>
    <row r="482" spans="16:16" x14ac:dyDescent="0.2">
      <c r="P482" s="104"/>
    </row>
    <row r="483" spans="16:16" x14ac:dyDescent="0.2">
      <c r="P483" s="104"/>
    </row>
    <row r="484" spans="16:16" x14ac:dyDescent="0.2">
      <c r="P484" s="104"/>
    </row>
    <row r="485" spans="16:16" x14ac:dyDescent="0.2">
      <c r="P485" s="104"/>
    </row>
    <row r="486" spans="16:16" x14ac:dyDescent="0.2">
      <c r="P486" s="104"/>
    </row>
    <row r="487" spans="16:16" x14ac:dyDescent="0.2">
      <c r="P487" s="104"/>
    </row>
    <row r="488" spans="16:16" x14ac:dyDescent="0.2">
      <c r="P488" s="104"/>
    </row>
    <row r="489" spans="16:16" x14ac:dyDescent="0.2">
      <c r="P489" s="104"/>
    </row>
    <row r="490" spans="16:16" x14ac:dyDescent="0.2">
      <c r="P490" s="104"/>
    </row>
    <row r="491" spans="16:16" x14ac:dyDescent="0.2">
      <c r="P491" s="104"/>
    </row>
    <row r="492" spans="16:16" x14ac:dyDescent="0.2">
      <c r="P492" s="104"/>
    </row>
    <row r="493" spans="16:16" x14ac:dyDescent="0.2">
      <c r="P493" s="104"/>
    </row>
    <row r="494" spans="16:16" x14ac:dyDescent="0.2">
      <c r="P494" s="104"/>
    </row>
    <row r="495" spans="16:16" x14ac:dyDescent="0.2">
      <c r="P495" s="104"/>
    </row>
    <row r="496" spans="16:16" x14ac:dyDescent="0.2">
      <c r="P496" s="104"/>
    </row>
    <row r="497" spans="16:16" x14ac:dyDescent="0.2">
      <c r="P497" s="104"/>
    </row>
    <row r="498" spans="16:16" x14ac:dyDescent="0.2">
      <c r="P498" s="104"/>
    </row>
    <row r="499" spans="16:16" x14ac:dyDescent="0.2">
      <c r="P499" s="104"/>
    </row>
    <row r="500" spans="16:16" x14ac:dyDescent="0.2">
      <c r="P500" s="104"/>
    </row>
    <row r="501" spans="16:16" x14ac:dyDescent="0.2">
      <c r="P501" s="104"/>
    </row>
    <row r="502" spans="16:16" x14ac:dyDescent="0.2">
      <c r="P502" s="104"/>
    </row>
    <row r="503" spans="16:16" x14ac:dyDescent="0.2">
      <c r="P503" s="104"/>
    </row>
    <row r="504" spans="16:16" x14ac:dyDescent="0.2">
      <c r="P504" s="104"/>
    </row>
    <row r="505" spans="16:16" x14ac:dyDescent="0.2">
      <c r="P505" s="104"/>
    </row>
    <row r="506" spans="16:16" x14ac:dyDescent="0.2">
      <c r="P506" s="104"/>
    </row>
    <row r="507" spans="16:16" x14ac:dyDescent="0.2">
      <c r="P507" s="104"/>
    </row>
    <row r="508" spans="16:16" x14ac:dyDescent="0.2">
      <c r="P508" s="104"/>
    </row>
    <row r="509" spans="16:16" x14ac:dyDescent="0.2">
      <c r="P509" s="104"/>
    </row>
    <row r="510" spans="16:16" x14ac:dyDescent="0.2">
      <c r="P510" s="104"/>
    </row>
    <row r="511" spans="16:16" x14ac:dyDescent="0.2">
      <c r="P511" s="104"/>
    </row>
    <row r="512" spans="16:16" x14ac:dyDescent="0.2">
      <c r="P512" s="104"/>
    </row>
    <row r="513" spans="16:16" x14ac:dyDescent="0.2">
      <c r="P513" s="104"/>
    </row>
    <row r="514" spans="16:16" x14ac:dyDescent="0.2">
      <c r="P514" s="104"/>
    </row>
    <row r="515" spans="16:16" x14ac:dyDescent="0.2">
      <c r="P515" s="104"/>
    </row>
    <row r="516" spans="16:16" x14ac:dyDescent="0.2">
      <c r="P516" s="104"/>
    </row>
    <row r="517" spans="16:16" x14ac:dyDescent="0.2">
      <c r="P517" s="104"/>
    </row>
    <row r="518" spans="16:16" x14ac:dyDescent="0.2">
      <c r="P518" s="104"/>
    </row>
    <row r="519" spans="16:16" x14ac:dyDescent="0.2">
      <c r="P519" s="104"/>
    </row>
    <row r="520" spans="16:16" x14ac:dyDescent="0.2">
      <c r="P520" s="104"/>
    </row>
    <row r="521" spans="16:16" x14ac:dyDescent="0.2">
      <c r="P521" s="104"/>
    </row>
    <row r="522" spans="16:16" x14ac:dyDescent="0.2">
      <c r="P522" s="104"/>
    </row>
    <row r="523" spans="16:16" x14ac:dyDescent="0.2">
      <c r="P523" s="104"/>
    </row>
    <row r="524" spans="16:16" x14ac:dyDescent="0.2">
      <c r="P524" s="104"/>
    </row>
    <row r="525" spans="16:16" x14ac:dyDescent="0.2">
      <c r="P525" s="104"/>
    </row>
    <row r="526" spans="16:16" x14ac:dyDescent="0.2">
      <c r="P526" s="104"/>
    </row>
    <row r="527" spans="16:16" x14ac:dyDescent="0.2">
      <c r="P527" s="104"/>
    </row>
    <row r="528" spans="16:16" x14ac:dyDescent="0.2">
      <c r="P528" s="104"/>
    </row>
    <row r="529" spans="16:16" x14ac:dyDescent="0.2">
      <c r="P529" s="104"/>
    </row>
    <row r="530" spans="16:16" x14ac:dyDescent="0.2">
      <c r="P530" s="104"/>
    </row>
    <row r="531" spans="16:16" x14ac:dyDescent="0.2">
      <c r="P531" s="104"/>
    </row>
    <row r="532" spans="16:16" x14ac:dyDescent="0.2">
      <c r="P532" s="104"/>
    </row>
    <row r="533" spans="16:16" x14ac:dyDescent="0.2">
      <c r="P533" s="104"/>
    </row>
    <row r="534" spans="16:16" x14ac:dyDescent="0.2">
      <c r="P534" s="104"/>
    </row>
    <row r="535" spans="16:16" x14ac:dyDescent="0.2">
      <c r="P535" s="104"/>
    </row>
    <row r="536" spans="16:16" x14ac:dyDescent="0.2">
      <c r="P536" s="104"/>
    </row>
    <row r="537" spans="16:16" x14ac:dyDescent="0.2">
      <c r="P537" s="104"/>
    </row>
    <row r="538" spans="16:16" x14ac:dyDescent="0.2">
      <c r="P538" s="104"/>
    </row>
    <row r="539" spans="16:16" x14ac:dyDescent="0.2">
      <c r="P539" s="104"/>
    </row>
    <row r="540" spans="16:16" x14ac:dyDescent="0.2">
      <c r="P540" s="104"/>
    </row>
    <row r="541" spans="16:16" x14ac:dyDescent="0.2">
      <c r="P541" s="104"/>
    </row>
    <row r="542" spans="16:16" x14ac:dyDescent="0.2">
      <c r="P542" s="104"/>
    </row>
    <row r="543" spans="16:16" x14ac:dyDescent="0.2">
      <c r="P543" s="104"/>
    </row>
    <row r="544" spans="16:16" x14ac:dyDescent="0.2">
      <c r="P544" s="104"/>
    </row>
    <row r="545" spans="16:16" x14ac:dyDescent="0.2">
      <c r="P545" s="104"/>
    </row>
    <row r="546" spans="16:16" x14ac:dyDescent="0.2">
      <c r="P546" s="104"/>
    </row>
    <row r="547" spans="16:16" x14ac:dyDescent="0.2">
      <c r="P547" s="104"/>
    </row>
    <row r="548" spans="16:16" x14ac:dyDescent="0.2">
      <c r="P548" s="104"/>
    </row>
    <row r="549" spans="16:16" x14ac:dyDescent="0.2">
      <c r="P549" s="104"/>
    </row>
    <row r="550" spans="16:16" x14ac:dyDescent="0.2">
      <c r="P550" s="104"/>
    </row>
    <row r="551" spans="16:16" x14ac:dyDescent="0.2">
      <c r="P551" s="104"/>
    </row>
    <row r="552" spans="16:16" x14ac:dyDescent="0.2">
      <c r="P552" s="104"/>
    </row>
    <row r="553" spans="16:16" x14ac:dyDescent="0.2">
      <c r="P553" s="104"/>
    </row>
    <row r="554" spans="16:16" x14ac:dyDescent="0.2">
      <c r="P554" s="104"/>
    </row>
    <row r="555" spans="16:16" x14ac:dyDescent="0.2">
      <c r="P555" s="104"/>
    </row>
    <row r="556" spans="16:16" x14ac:dyDescent="0.2">
      <c r="P556" s="104"/>
    </row>
    <row r="557" spans="16:16" x14ac:dyDescent="0.2">
      <c r="P557" s="104"/>
    </row>
    <row r="558" spans="16:16" x14ac:dyDescent="0.2">
      <c r="P558" s="104"/>
    </row>
    <row r="559" spans="16:16" x14ac:dyDescent="0.2">
      <c r="P559" s="104"/>
    </row>
    <row r="560" spans="16:16" x14ac:dyDescent="0.2">
      <c r="P560" s="104"/>
    </row>
    <row r="561" spans="16:16" x14ac:dyDescent="0.2">
      <c r="P561" s="104"/>
    </row>
    <row r="562" spans="16:16" x14ac:dyDescent="0.2">
      <c r="P562" s="104"/>
    </row>
    <row r="563" spans="16:16" x14ac:dyDescent="0.2">
      <c r="P563" s="104"/>
    </row>
    <row r="564" spans="16:16" x14ac:dyDescent="0.2">
      <c r="P564" s="104"/>
    </row>
    <row r="565" spans="16:16" x14ac:dyDescent="0.2">
      <c r="P565" s="104"/>
    </row>
    <row r="566" spans="16:16" x14ac:dyDescent="0.2">
      <c r="P566" s="104"/>
    </row>
    <row r="567" spans="16:16" x14ac:dyDescent="0.2">
      <c r="P567" s="104"/>
    </row>
    <row r="568" spans="16:16" x14ac:dyDescent="0.2">
      <c r="P568" s="104"/>
    </row>
    <row r="569" spans="16:16" x14ac:dyDescent="0.2">
      <c r="P569" s="104"/>
    </row>
    <row r="570" spans="16:16" x14ac:dyDescent="0.2">
      <c r="P570" s="104"/>
    </row>
    <row r="571" spans="16:16" x14ac:dyDescent="0.2">
      <c r="P571" s="104"/>
    </row>
    <row r="572" spans="16:16" x14ac:dyDescent="0.2">
      <c r="P572" s="104"/>
    </row>
    <row r="573" spans="16:16" x14ac:dyDescent="0.2">
      <c r="P573" s="104"/>
    </row>
    <row r="574" spans="16:16" x14ac:dyDescent="0.2">
      <c r="P574" s="104"/>
    </row>
    <row r="575" spans="16:16" x14ac:dyDescent="0.2">
      <c r="P575" s="104"/>
    </row>
    <row r="576" spans="16:16" x14ac:dyDescent="0.2">
      <c r="P576" s="104"/>
    </row>
    <row r="577" spans="16:16" x14ac:dyDescent="0.2">
      <c r="P577" s="104"/>
    </row>
    <row r="578" spans="16:16" x14ac:dyDescent="0.2">
      <c r="P578" s="104"/>
    </row>
    <row r="579" spans="16:16" x14ac:dyDescent="0.2">
      <c r="P579" s="104"/>
    </row>
    <row r="580" spans="16:16" x14ac:dyDescent="0.2">
      <c r="P580" s="104"/>
    </row>
    <row r="581" spans="16:16" x14ac:dyDescent="0.2">
      <c r="P581" s="104"/>
    </row>
    <row r="582" spans="16:16" x14ac:dyDescent="0.2">
      <c r="P582" s="104"/>
    </row>
    <row r="583" spans="16:16" x14ac:dyDescent="0.2">
      <c r="P583" s="104"/>
    </row>
    <row r="584" spans="16:16" x14ac:dyDescent="0.2">
      <c r="P584" s="104"/>
    </row>
    <row r="585" spans="16:16" x14ac:dyDescent="0.2">
      <c r="P585" s="104"/>
    </row>
    <row r="586" spans="16:16" x14ac:dyDescent="0.2">
      <c r="P586" s="104"/>
    </row>
    <row r="587" spans="16:16" x14ac:dyDescent="0.2">
      <c r="P587" s="104"/>
    </row>
    <row r="588" spans="16:16" x14ac:dyDescent="0.2">
      <c r="P588" s="104"/>
    </row>
    <row r="589" spans="16:16" x14ac:dyDescent="0.2">
      <c r="P589" s="104"/>
    </row>
    <row r="590" spans="16:16" x14ac:dyDescent="0.2">
      <c r="P590" s="104"/>
    </row>
    <row r="591" spans="16:16" x14ac:dyDescent="0.2">
      <c r="P591" s="104"/>
    </row>
    <row r="592" spans="16:16" x14ac:dyDescent="0.2">
      <c r="P592" s="104"/>
    </row>
    <row r="593" spans="16:16" x14ac:dyDescent="0.2">
      <c r="P593" s="104"/>
    </row>
    <row r="594" spans="16:16" x14ac:dyDescent="0.2">
      <c r="P594" s="104"/>
    </row>
    <row r="595" spans="16:16" x14ac:dyDescent="0.2">
      <c r="P595" s="104"/>
    </row>
    <row r="596" spans="16:16" x14ac:dyDescent="0.2">
      <c r="P596" s="104"/>
    </row>
    <row r="597" spans="16:16" x14ac:dyDescent="0.2">
      <c r="P597" s="104"/>
    </row>
    <row r="598" spans="16:16" x14ac:dyDescent="0.2">
      <c r="P598" s="104"/>
    </row>
    <row r="599" spans="16:16" x14ac:dyDescent="0.2">
      <c r="P599" s="104"/>
    </row>
    <row r="600" spans="16:16" x14ac:dyDescent="0.2">
      <c r="P600" s="104"/>
    </row>
    <row r="601" spans="16:16" x14ac:dyDescent="0.2">
      <c r="P601" s="104"/>
    </row>
    <row r="602" spans="16:16" x14ac:dyDescent="0.2">
      <c r="P602" s="104"/>
    </row>
    <row r="603" spans="16:16" x14ac:dyDescent="0.2">
      <c r="P603" s="104"/>
    </row>
    <row r="604" spans="16:16" x14ac:dyDescent="0.2">
      <c r="P604" s="104"/>
    </row>
    <row r="605" spans="16:16" x14ac:dyDescent="0.2">
      <c r="P605" s="104"/>
    </row>
    <row r="606" spans="16:16" x14ac:dyDescent="0.2">
      <c r="P606" s="104"/>
    </row>
    <row r="607" spans="16:16" x14ac:dyDescent="0.2">
      <c r="P607" s="104"/>
    </row>
    <row r="608" spans="16:16" x14ac:dyDescent="0.2">
      <c r="P608" s="104"/>
    </row>
    <row r="609" spans="16:16" x14ac:dyDescent="0.2">
      <c r="P609" s="104"/>
    </row>
  </sheetData>
  <sheetProtection algorithmName="SHA-512" hashValue="YtiURdR0oEF8pZTOcIhPxsmWUH6et4BzzSc6YQcG+hw3QgK64aha+JqqV+MnCSNf8RXYGqd8xoW/QVI0Q5G9JA==" saltValue="6rmaWSal1ARI3yINHkRvew==" spinCount="100000" sheet="1" objects="1" scenarios="1" selectLockedCells="1"/>
  <mergeCells count="56">
    <mergeCell ref="B3:J3"/>
    <mergeCell ref="M3:R3"/>
    <mergeCell ref="B1:R1"/>
    <mergeCell ref="P10:Q10"/>
    <mergeCell ref="D9:F9"/>
    <mergeCell ref="N9:O9"/>
    <mergeCell ref="B4:J4"/>
    <mergeCell ref="M4:R4"/>
    <mergeCell ref="B2:J2"/>
    <mergeCell ref="M2:R2"/>
    <mergeCell ref="G26:H26"/>
    <mergeCell ref="G27:H27"/>
    <mergeCell ref="G28:H28"/>
    <mergeCell ref="G29:H29"/>
    <mergeCell ref="G41:H41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22:H22"/>
    <mergeCell ref="G23:H23"/>
    <mergeCell ref="G24:H24"/>
    <mergeCell ref="G25:H25"/>
    <mergeCell ref="G11:H11"/>
    <mergeCell ref="G20:H20"/>
    <mergeCell ref="G21:H21"/>
    <mergeCell ref="G16:H16"/>
    <mergeCell ref="G17:H17"/>
    <mergeCell ref="G18:H18"/>
    <mergeCell ref="G19:H19"/>
    <mergeCell ref="G12:H12"/>
    <mergeCell ref="G13:H13"/>
    <mergeCell ref="G14:H14"/>
    <mergeCell ref="G15:H15"/>
    <mergeCell ref="D11:E11"/>
    <mergeCell ref="D5:F5"/>
    <mergeCell ref="N5:O5"/>
    <mergeCell ref="D7:F7"/>
    <mergeCell ref="N7:O7"/>
    <mergeCell ref="G10:I10"/>
    <mergeCell ref="B47:R47"/>
    <mergeCell ref="B49:D49"/>
    <mergeCell ref="F49:H49"/>
    <mergeCell ref="G42:H42"/>
    <mergeCell ref="G43:H43"/>
    <mergeCell ref="G44:H44"/>
    <mergeCell ref="G45:H45"/>
    <mergeCell ref="M49:R49"/>
    <mergeCell ref="B48:R48"/>
  </mergeCells>
  <phoneticPr fontId="0" type="noConversion"/>
  <pageMargins left="0.12" right="0.12" top="0.17" bottom="0" header="0.15748031496062992" footer="0.5"/>
  <pageSetup paperSize="9" scale="6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Geldanlagen-Rechner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2010-10-20T18:00:30Z</cp:lastPrinted>
  <dcterms:created xsi:type="dcterms:W3CDTF">2003-05-12T21:21:55Z</dcterms:created>
  <dcterms:modified xsi:type="dcterms:W3CDTF">2023-07-31T13:15:52Z</dcterms:modified>
</cp:coreProperties>
</file>